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ndenrapport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Arbeitsrapport" sheetId="3" state="visible" r:id="rId3"/>
  </sheets>
  <definedNames>
    <definedName name="_xlnm.Print_Titles" localSheetId="0">'Stundenrapport'!$7:$7</definedName>
    <definedName name="_xlnm.Print_Area" localSheetId="0">'Stundenrapport'!$A$1:$J$73</definedName>
    <definedName name="_xlnm.Print_Area" localSheetId="1">'Übersicht'!$A$1:$G$58</definedName>
    <definedName name="_xlnm.Print_Area" localSheetId="2">'Arbeitsrapport'!$A$1:$F$44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[$-807]#,##0.00"/>
    <numFmt numFmtId="165" formatCode="DD.MM.YYYY"/>
    <numFmt numFmtId="166" formatCode="HH:MM"/>
    <numFmt numFmtId="167" formatCode="[$-807]&quot;CHF &quot;#,##0.00"/>
    <numFmt numFmtId="168" formatCode="0.##"/>
  </numFmts>
  <fonts count="9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sz val="10"/>
    </font>
    <font>
      <name val="Arial"/>
      <i val="1"/>
      <color rgb="006B6B6B"/>
      <sz val="8"/>
    </font>
    <font>
      <name val="Arial"/>
      <i val="1"/>
      <color rgb="006B6B6B"/>
      <sz val="9"/>
    </font>
    <font>
      <name val="Arial"/>
      <b val="1"/>
      <sz val="11"/>
    </font>
    <font>
      <name val="Arial"/>
      <color rgb="006B6B6B"/>
      <sz val="10"/>
    </font>
    <font>
      <name val="Arial"/>
      <b val="1"/>
      <sz val="12"/>
    </font>
  </fonts>
  <fills count="4">
    <fill>
      <patternFill/>
    </fill>
    <fill>
      <patternFill patternType="gray125"/>
    </fill>
    <fill>
      <patternFill patternType="solid">
        <fgColor rgb="00FFF9E6"/>
      </patternFill>
    </fill>
    <fill>
      <patternFill patternType="solid">
        <fgColor rgb="00F2F2F2"/>
      </patternFill>
    </fill>
  </fills>
  <borders count="5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164" fontId="3" fillId="2" borderId="0" pivotButton="0" quotePrefix="0" xfId="0"/>
    <xf numFmtId="0" fontId="4" fillId="0" borderId="0" pivotButton="0" quotePrefix="0" xfId="0"/>
    <xf numFmtId="0" fontId="2" fillId="3" borderId="1" applyAlignment="1" pivotButton="0" quotePrefix="0" xfId="0">
      <alignment horizontal="center" vertical="center" wrapText="1"/>
    </xf>
    <xf numFmtId="165" fontId="3" fillId="2" borderId="1" pivotButton="0" quotePrefix="0" xfId="0"/>
    <xf numFmtId="0" fontId="3" fillId="2" borderId="1" pivotButton="0" quotePrefix="0" xfId="0"/>
    <xf numFmtId="166" fontId="3" fillId="2" borderId="1" applyAlignment="1" pivotButton="0" quotePrefix="0" xfId="0">
      <alignment horizontal="center" vertical="center"/>
    </xf>
    <xf numFmtId="2" fontId="3" fillId="2" borderId="1" applyAlignment="1" pivotButton="0" quotePrefix="0" xfId="0">
      <alignment horizontal="center" vertical="center"/>
    </xf>
    <xf numFmtId="2" fontId="2" fillId="3" borderId="1" pivotButton="0" quotePrefix="0" xfId="0"/>
    <xf numFmtId="164" fontId="3" fillId="2" borderId="1" pivotButton="0" quotePrefix="0" xfId="0"/>
    <xf numFmtId="164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167" fontId="2" fillId="3" borderId="1" pivotButton="0" quotePrefix="0" xfId="0"/>
    <xf numFmtId="0" fontId="5" fillId="0" borderId="0" pivotButton="0" quotePrefix="0" xfId="0"/>
    <xf numFmtId="0" fontId="3" fillId="0" borderId="1" applyAlignment="1" pivotButton="0" quotePrefix="0" xfId="0">
      <alignment horizontal="center" vertical="center"/>
    </xf>
    <xf numFmtId="2" fontId="3" fillId="0" borderId="1" pivotButton="0" quotePrefix="0" xfId="0"/>
    <xf numFmtId="164" fontId="3" fillId="0" borderId="1" pivotButton="0" quotePrefix="0" xfId="0"/>
    <xf numFmtId="0" fontId="2" fillId="0" borderId="1" pivotButton="0" quotePrefix="0" xfId="0"/>
    <xf numFmtId="0" fontId="2" fillId="3" borderId="1" pivotButton="0" quotePrefix="0" xfId="0"/>
    <xf numFmtId="165" fontId="3" fillId="2" borderId="0" pivotButton="0" quotePrefix="0" xfId="0"/>
    <xf numFmtId="0" fontId="6" fillId="0" borderId="0" pivotButton="0" quotePrefix="0" xfId="0"/>
    <xf numFmtId="2" fontId="3" fillId="3" borderId="1" pivotButton="0" quotePrefix="0" xfId="0"/>
    <xf numFmtId="0" fontId="7" fillId="2" borderId="0" applyAlignment="1" pivotButton="0" quotePrefix="0" xfId="0">
      <alignment vertical="top" wrapText="1"/>
    </xf>
    <xf numFmtId="0" fontId="0" fillId="0" borderId="4" pivotButton="0" quotePrefix="0" xfId="0"/>
    <xf numFmtId="168" fontId="3" fillId="2" borderId="1" pivotButton="0" quotePrefix="0" xfId="0"/>
    <xf numFmtId="167" fontId="8" fillId="3" borderId="1" pivotButton="0" quotePrefix="0" xfId="0"/>
    <xf numFmtId="0" fontId="3" fillId="2" borderId="0" applyAlignment="1" pivotButton="0" quotePrefix="0" xfId="0">
      <alignment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7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36" customWidth="1" min="3" max="3"/>
    <col width="8" customWidth="1" min="4" max="4"/>
    <col width="8" customWidth="1" min="5" max="5"/>
    <col width="11" customWidth="1" min="6" max="6"/>
    <col width="10" customWidth="1" min="7" max="7"/>
    <col width="14" customWidth="1" min="8" max="8"/>
    <col width="14" customWidth="1" min="9" max="9"/>
    <col width="6" customWidth="1" min="10" max="10"/>
  </cols>
  <sheetData>
    <row r="1">
      <c r="A1" s="1" t="inlineStr">
        <is>
          <t>STUNDENRAPPORT / ZEITERFASSUNG</t>
        </is>
      </c>
    </row>
    <row r="2">
      <c r="A2" s="2" t="inlineStr">
        <is>
          <t>Name</t>
        </is>
      </c>
      <c r="B2" s="3" t="n"/>
    </row>
    <row r="3">
      <c r="A3" s="2" t="inlineStr">
        <is>
          <t>Firma</t>
        </is>
      </c>
      <c r="B3" s="3" t="n"/>
    </row>
    <row r="4">
      <c r="A4" s="2" t="inlineStr">
        <is>
          <t>Monat / Jahr</t>
        </is>
      </c>
      <c r="B4" s="3" t="n"/>
    </row>
    <row r="5">
      <c r="A5" s="2" t="inlineStr">
        <is>
          <t>Std.-Satz CHF</t>
        </is>
      </c>
      <c r="B5" s="4" t="n">
        <v>120</v>
      </c>
      <c r="E5" s="5" t="inlineStr">
        <is>
          <t>Der Stundensatz wird pro Zeile vorgeschlagen und kann dort überschrieben werden.</t>
        </is>
      </c>
    </row>
    <row r="7" ht="32" customHeight="1">
      <c r="A7" s="6" t="inlineStr">
        <is>
          <t>Datum</t>
        </is>
      </c>
      <c r="B7" s="6" t="inlineStr">
        <is>
          <t>Kunde / Projekt</t>
        </is>
      </c>
      <c r="C7" s="6" t="inlineStr">
        <is>
          <t>Tätigkeit</t>
        </is>
      </c>
      <c r="D7" s="6" t="inlineStr">
        <is>
          <t>Von</t>
        </is>
      </c>
      <c r="E7" s="6" t="inlineStr">
        <is>
          <t>Bis</t>
        </is>
      </c>
      <c r="F7" s="6" t="inlineStr">
        <is>
          <t>Pause (Std.)</t>
        </is>
      </c>
      <c r="G7" s="6" t="inlineStr">
        <is>
          <t>Stunden</t>
        </is>
      </c>
      <c r="H7" s="6" t="inlineStr">
        <is>
          <t>Stundensatz CHF</t>
        </is>
      </c>
      <c r="I7" s="6" t="inlineStr">
        <is>
          <t>Total CHF</t>
        </is>
      </c>
      <c r="J7" s="6" t="inlineStr">
        <is>
          <t>KW</t>
        </is>
      </c>
    </row>
    <row r="8">
      <c r="A8" s="7" t="n"/>
      <c r="B8" s="8" t="n"/>
      <c r="C8" s="8" t="n"/>
      <c r="D8" s="9" t="n"/>
      <c r="E8" s="9" t="n"/>
      <c r="F8" s="10" t="n"/>
      <c r="G8" s="11">
        <f>IF(OR(D8="",E8=""),"",ROUND(((E8-D8)+(E8&lt;D8))*24-N(F8),2))</f>
        <v/>
      </c>
      <c r="H8" s="12">
        <f>IF(G8="","",$B$5)</f>
        <v/>
      </c>
      <c r="I8" s="13">
        <f>IF(G8="","",ROUND(G8*N(H8),2))</f>
        <v/>
      </c>
      <c r="J8" s="14">
        <f>IF(A8="","",WEEKNUM(A8,21))</f>
        <v/>
      </c>
    </row>
    <row r="9">
      <c r="A9" s="7" t="n"/>
      <c r="B9" s="8" t="n"/>
      <c r="C9" s="8" t="n"/>
      <c r="D9" s="9" t="n"/>
      <c r="E9" s="9" t="n"/>
      <c r="F9" s="10" t="n"/>
      <c r="G9" s="11">
        <f>IF(OR(D9="",E9=""),"",ROUND(((E9-D9)+(E9&lt;D9))*24-N(F9),2))</f>
        <v/>
      </c>
      <c r="H9" s="12">
        <f>IF(G9="","",$B$5)</f>
        <v/>
      </c>
      <c r="I9" s="13">
        <f>IF(G9="","",ROUND(G9*N(H9),2))</f>
        <v/>
      </c>
      <c r="J9" s="14">
        <f>IF(A9="","",WEEKNUM(A9,21))</f>
        <v/>
      </c>
    </row>
    <row r="10">
      <c r="A10" s="7" t="n"/>
      <c r="B10" s="8" t="n"/>
      <c r="C10" s="8" t="n"/>
      <c r="D10" s="9" t="n"/>
      <c r="E10" s="9" t="n"/>
      <c r="F10" s="10" t="n"/>
      <c r="G10" s="11">
        <f>IF(OR(D10="",E10=""),"",ROUND(((E10-D10)+(E10&lt;D10))*24-N(F10),2))</f>
        <v/>
      </c>
      <c r="H10" s="12">
        <f>IF(G10="","",$B$5)</f>
        <v/>
      </c>
      <c r="I10" s="13">
        <f>IF(G10="","",ROUND(G10*N(H10),2))</f>
        <v/>
      </c>
      <c r="J10" s="14">
        <f>IF(A10="","",WEEKNUM(A10,21))</f>
        <v/>
      </c>
    </row>
    <row r="11">
      <c r="A11" s="7" t="n"/>
      <c r="B11" s="8" t="n"/>
      <c r="C11" s="8" t="n"/>
      <c r="D11" s="9" t="n"/>
      <c r="E11" s="9" t="n"/>
      <c r="F11" s="10" t="n"/>
      <c r="G11" s="11">
        <f>IF(OR(D11="",E11=""),"",ROUND(((E11-D11)+(E11&lt;D11))*24-N(F11),2))</f>
        <v/>
      </c>
      <c r="H11" s="12">
        <f>IF(G11="","",$B$5)</f>
        <v/>
      </c>
      <c r="I11" s="13">
        <f>IF(G11="","",ROUND(G11*N(H11),2))</f>
        <v/>
      </c>
      <c r="J11" s="14">
        <f>IF(A11="","",WEEKNUM(A11,21))</f>
        <v/>
      </c>
    </row>
    <row r="12">
      <c r="A12" s="7" t="n"/>
      <c r="B12" s="8" t="n"/>
      <c r="C12" s="8" t="n"/>
      <c r="D12" s="9" t="n"/>
      <c r="E12" s="9" t="n"/>
      <c r="F12" s="10" t="n"/>
      <c r="G12" s="11">
        <f>IF(OR(D12="",E12=""),"",ROUND(((E12-D12)+(E12&lt;D12))*24-N(F12),2))</f>
        <v/>
      </c>
      <c r="H12" s="12">
        <f>IF(G12="","",$B$5)</f>
        <v/>
      </c>
      <c r="I12" s="13">
        <f>IF(G12="","",ROUND(G12*N(H12),2))</f>
        <v/>
      </c>
      <c r="J12" s="14">
        <f>IF(A12="","",WEEKNUM(A12,21))</f>
        <v/>
      </c>
    </row>
    <row r="13">
      <c r="A13" s="7" t="n"/>
      <c r="B13" s="8" t="n"/>
      <c r="C13" s="8" t="n"/>
      <c r="D13" s="9" t="n"/>
      <c r="E13" s="9" t="n"/>
      <c r="F13" s="10" t="n"/>
      <c r="G13" s="11">
        <f>IF(OR(D13="",E13=""),"",ROUND(((E13-D13)+(E13&lt;D13))*24-N(F13),2))</f>
        <v/>
      </c>
      <c r="H13" s="12">
        <f>IF(G13="","",$B$5)</f>
        <v/>
      </c>
      <c r="I13" s="13">
        <f>IF(G13="","",ROUND(G13*N(H13),2))</f>
        <v/>
      </c>
      <c r="J13" s="14">
        <f>IF(A13="","",WEEKNUM(A13,21))</f>
        <v/>
      </c>
    </row>
    <row r="14">
      <c r="A14" s="7" t="n"/>
      <c r="B14" s="8" t="n"/>
      <c r="C14" s="8" t="n"/>
      <c r="D14" s="9" t="n"/>
      <c r="E14" s="9" t="n"/>
      <c r="F14" s="10" t="n"/>
      <c r="G14" s="11">
        <f>IF(OR(D14="",E14=""),"",ROUND(((E14-D14)+(E14&lt;D14))*24-N(F14),2))</f>
        <v/>
      </c>
      <c r="H14" s="12">
        <f>IF(G14="","",$B$5)</f>
        <v/>
      </c>
      <c r="I14" s="13">
        <f>IF(G14="","",ROUND(G14*N(H14),2))</f>
        <v/>
      </c>
      <c r="J14" s="14">
        <f>IF(A14="","",WEEKNUM(A14,21))</f>
        <v/>
      </c>
    </row>
    <row r="15">
      <c r="A15" s="7" t="n"/>
      <c r="B15" s="8" t="n"/>
      <c r="C15" s="8" t="n"/>
      <c r="D15" s="9" t="n"/>
      <c r="E15" s="9" t="n"/>
      <c r="F15" s="10" t="n"/>
      <c r="G15" s="11">
        <f>IF(OR(D15="",E15=""),"",ROUND(((E15-D15)+(E15&lt;D15))*24-N(F15),2))</f>
        <v/>
      </c>
      <c r="H15" s="12">
        <f>IF(G15="","",$B$5)</f>
        <v/>
      </c>
      <c r="I15" s="13">
        <f>IF(G15="","",ROUND(G15*N(H15),2))</f>
        <v/>
      </c>
      <c r="J15" s="14">
        <f>IF(A15="","",WEEKNUM(A15,21))</f>
        <v/>
      </c>
    </row>
    <row r="16">
      <c r="A16" s="7" t="n"/>
      <c r="B16" s="8" t="n"/>
      <c r="C16" s="8" t="n"/>
      <c r="D16" s="9" t="n"/>
      <c r="E16" s="9" t="n"/>
      <c r="F16" s="10" t="n"/>
      <c r="G16" s="11">
        <f>IF(OR(D16="",E16=""),"",ROUND(((E16-D16)+(E16&lt;D16))*24-N(F16),2))</f>
        <v/>
      </c>
      <c r="H16" s="12">
        <f>IF(G16="","",$B$5)</f>
        <v/>
      </c>
      <c r="I16" s="13">
        <f>IF(G16="","",ROUND(G16*N(H16),2))</f>
        <v/>
      </c>
      <c r="J16" s="14">
        <f>IF(A16="","",WEEKNUM(A16,21))</f>
        <v/>
      </c>
    </row>
    <row r="17">
      <c r="A17" s="7" t="n"/>
      <c r="B17" s="8" t="n"/>
      <c r="C17" s="8" t="n"/>
      <c r="D17" s="9" t="n"/>
      <c r="E17" s="9" t="n"/>
      <c r="F17" s="10" t="n"/>
      <c r="G17" s="11">
        <f>IF(OR(D17="",E17=""),"",ROUND(((E17-D17)+(E17&lt;D17))*24-N(F17),2))</f>
        <v/>
      </c>
      <c r="H17" s="12">
        <f>IF(G17="","",$B$5)</f>
        <v/>
      </c>
      <c r="I17" s="13">
        <f>IF(G17="","",ROUND(G17*N(H17),2))</f>
        <v/>
      </c>
      <c r="J17" s="14">
        <f>IF(A17="","",WEEKNUM(A17,21))</f>
        <v/>
      </c>
    </row>
    <row r="18">
      <c r="A18" s="7" t="n"/>
      <c r="B18" s="8" t="n"/>
      <c r="C18" s="8" t="n"/>
      <c r="D18" s="9" t="n"/>
      <c r="E18" s="9" t="n"/>
      <c r="F18" s="10" t="n"/>
      <c r="G18" s="11">
        <f>IF(OR(D18="",E18=""),"",ROUND(((E18-D18)+(E18&lt;D18))*24-N(F18),2))</f>
        <v/>
      </c>
      <c r="H18" s="12">
        <f>IF(G18="","",$B$5)</f>
        <v/>
      </c>
      <c r="I18" s="13">
        <f>IF(G18="","",ROUND(G18*N(H18),2))</f>
        <v/>
      </c>
      <c r="J18" s="14">
        <f>IF(A18="","",WEEKNUM(A18,21))</f>
        <v/>
      </c>
    </row>
    <row r="19">
      <c r="A19" s="7" t="n"/>
      <c r="B19" s="8" t="n"/>
      <c r="C19" s="8" t="n"/>
      <c r="D19" s="9" t="n"/>
      <c r="E19" s="9" t="n"/>
      <c r="F19" s="10" t="n"/>
      <c r="G19" s="11">
        <f>IF(OR(D19="",E19=""),"",ROUND(((E19-D19)+(E19&lt;D19))*24-N(F19),2))</f>
        <v/>
      </c>
      <c r="H19" s="12">
        <f>IF(G19="","",$B$5)</f>
        <v/>
      </c>
      <c r="I19" s="13">
        <f>IF(G19="","",ROUND(G19*N(H19),2))</f>
        <v/>
      </c>
      <c r="J19" s="14">
        <f>IF(A19="","",WEEKNUM(A19,21))</f>
        <v/>
      </c>
    </row>
    <row r="20">
      <c r="A20" s="7" t="n"/>
      <c r="B20" s="8" t="n"/>
      <c r="C20" s="8" t="n"/>
      <c r="D20" s="9" t="n"/>
      <c r="E20" s="9" t="n"/>
      <c r="F20" s="10" t="n"/>
      <c r="G20" s="11">
        <f>IF(OR(D20="",E20=""),"",ROUND(((E20-D20)+(E20&lt;D20))*24-N(F20),2))</f>
        <v/>
      </c>
      <c r="H20" s="12">
        <f>IF(G20="","",$B$5)</f>
        <v/>
      </c>
      <c r="I20" s="13">
        <f>IF(G20="","",ROUND(G20*N(H20),2))</f>
        <v/>
      </c>
      <c r="J20" s="14">
        <f>IF(A20="","",WEEKNUM(A20,21))</f>
        <v/>
      </c>
    </row>
    <row r="21">
      <c r="A21" s="7" t="n"/>
      <c r="B21" s="8" t="n"/>
      <c r="C21" s="8" t="n"/>
      <c r="D21" s="9" t="n"/>
      <c r="E21" s="9" t="n"/>
      <c r="F21" s="10" t="n"/>
      <c r="G21" s="11">
        <f>IF(OR(D21="",E21=""),"",ROUND(((E21-D21)+(E21&lt;D21))*24-N(F21),2))</f>
        <v/>
      </c>
      <c r="H21" s="12">
        <f>IF(G21="","",$B$5)</f>
        <v/>
      </c>
      <c r="I21" s="13">
        <f>IF(G21="","",ROUND(G21*N(H21),2))</f>
        <v/>
      </c>
      <c r="J21" s="14">
        <f>IF(A21="","",WEEKNUM(A21,21))</f>
        <v/>
      </c>
    </row>
    <row r="22">
      <c r="A22" s="7" t="n"/>
      <c r="B22" s="8" t="n"/>
      <c r="C22" s="8" t="n"/>
      <c r="D22" s="9" t="n"/>
      <c r="E22" s="9" t="n"/>
      <c r="F22" s="10" t="n"/>
      <c r="G22" s="11">
        <f>IF(OR(D22="",E22=""),"",ROUND(((E22-D22)+(E22&lt;D22))*24-N(F22),2))</f>
        <v/>
      </c>
      <c r="H22" s="12">
        <f>IF(G22="","",$B$5)</f>
        <v/>
      </c>
      <c r="I22" s="13">
        <f>IF(G22="","",ROUND(G22*N(H22),2))</f>
        <v/>
      </c>
      <c r="J22" s="14">
        <f>IF(A22="","",WEEKNUM(A22,21))</f>
        <v/>
      </c>
    </row>
    <row r="23">
      <c r="A23" s="7" t="n"/>
      <c r="B23" s="8" t="n"/>
      <c r="C23" s="8" t="n"/>
      <c r="D23" s="9" t="n"/>
      <c r="E23" s="9" t="n"/>
      <c r="F23" s="10" t="n"/>
      <c r="G23" s="11">
        <f>IF(OR(D23="",E23=""),"",ROUND(((E23-D23)+(E23&lt;D23))*24-N(F23),2))</f>
        <v/>
      </c>
      <c r="H23" s="12">
        <f>IF(G23="","",$B$5)</f>
        <v/>
      </c>
      <c r="I23" s="13">
        <f>IF(G23="","",ROUND(G23*N(H23),2))</f>
        <v/>
      </c>
      <c r="J23" s="14">
        <f>IF(A23="","",WEEKNUM(A23,21))</f>
        <v/>
      </c>
    </row>
    <row r="24">
      <c r="A24" s="7" t="n"/>
      <c r="B24" s="8" t="n"/>
      <c r="C24" s="8" t="n"/>
      <c r="D24" s="9" t="n"/>
      <c r="E24" s="9" t="n"/>
      <c r="F24" s="10" t="n"/>
      <c r="G24" s="11">
        <f>IF(OR(D24="",E24=""),"",ROUND(((E24-D24)+(E24&lt;D24))*24-N(F24),2))</f>
        <v/>
      </c>
      <c r="H24" s="12">
        <f>IF(G24="","",$B$5)</f>
        <v/>
      </c>
      <c r="I24" s="13">
        <f>IF(G24="","",ROUND(G24*N(H24),2))</f>
        <v/>
      </c>
      <c r="J24" s="14">
        <f>IF(A24="","",WEEKNUM(A24,21))</f>
        <v/>
      </c>
    </row>
    <row r="25">
      <c r="A25" s="7" t="n"/>
      <c r="B25" s="8" t="n"/>
      <c r="C25" s="8" t="n"/>
      <c r="D25" s="9" t="n"/>
      <c r="E25" s="9" t="n"/>
      <c r="F25" s="10" t="n"/>
      <c r="G25" s="11">
        <f>IF(OR(D25="",E25=""),"",ROUND(((E25-D25)+(E25&lt;D25))*24-N(F25),2))</f>
        <v/>
      </c>
      <c r="H25" s="12">
        <f>IF(G25="","",$B$5)</f>
        <v/>
      </c>
      <c r="I25" s="13">
        <f>IF(G25="","",ROUND(G25*N(H25),2))</f>
        <v/>
      </c>
      <c r="J25" s="14">
        <f>IF(A25="","",WEEKNUM(A25,21))</f>
        <v/>
      </c>
    </row>
    <row r="26">
      <c r="A26" s="7" t="n"/>
      <c r="B26" s="8" t="n"/>
      <c r="C26" s="8" t="n"/>
      <c r="D26" s="9" t="n"/>
      <c r="E26" s="9" t="n"/>
      <c r="F26" s="10" t="n"/>
      <c r="G26" s="11">
        <f>IF(OR(D26="",E26=""),"",ROUND(((E26-D26)+(E26&lt;D26))*24-N(F26),2))</f>
        <v/>
      </c>
      <c r="H26" s="12">
        <f>IF(G26="","",$B$5)</f>
        <v/>
      </c>
      <c r="I26" s="13">
        <f>IF(G26="","",ROUND(G26*N(H26),2))</f>
        <v/>
      </c>
      <c r="J26" s="14">
        <f>IF(A26="","",WEEKNUM(A26,21))</f>
        <v/>
      </c>
    </row>
    <row r="27">
      <c r="A27" s="7" t="n"/>
      <c r="B27" s="8" t="n"/>
      <c r="C27" s="8" t="n"/>
      <c r="D27" s="9" t="n"/>
      <c r="E27" s="9" t="n"/>
      <c r="F27" s="10" t="n"/>
      <c r="G27" s="11">
        <f>IF(OR(D27="",E27=""),"",ROUND(((E27-D27)+(E27&lt;D27))*24-N(F27),2))</f>
        <v/>
      </c>
      <c r="H27" s="12">
        <f>IF(G27="","",$B$5)</f>
        <v/>
      </c>
      <c r="I27" s="13">
        <f>IF(G27="","",ROUND(G27*N(H27),2))</f>
        <v/>
      </c>
      <c r="J27" s="14">
        <f>IF(A27="","",WEEKNUM(A27,21))</f>
        <v/>
      </c>
    </row>
    <row r="28">
      <c r="A28" s="7" t="n"/>
      <c r="B28" s="8" t="n"/>
      <c r="C28" s="8" t="n"/>
      <c r="D28" s="9" t="n"/>
      <c r="E28" s="9" t="n"/>
      <c r="F28" s="10" t="n"/>
      <c r="G28" s="11">
        <f>IF(OR(D28="",E28=""),"",ROUND(((E28-D28)+(E28&lt;D28))*24-N(F28),2))</f>
        <v/>
      </c>
      <c r="H28" s="12">
        <f>IF(G28="","",$B$5)</f>
        <v/>
      </c>
      <c r="I28" s="13">
        <f>IF(G28="","",ROUND(G28*N(H28),2))</f>
        <v/>
      </c>
      <c r="J28" s="14">
        <f>IF(A28="","",WEEKNUM(A28,21))</f>
        <v/>
      </c>
    </row>
    <row r="29">
      <c r="A29" s="7" t="n"/>
      <c r="B29" s="8" t="n"/>
      <c r="C29" s="8" t="n"/>
      <c r="D29" s="9" t="n"/>
      <c r="E29" s="9" t="n"/>
      <c r="F29" s="10" t="n"/>
      <c r="G29" s="11">
        <f>IF(OR(D29="",E29=""),"",ROUND(((E29-D29)+(E29&lt;D29))*24-N(F29),2))</f>
        <v/>
      </c>
      <c r="H29" s="12">
        <f>IF(G29="","",$B$5)</f>
        <v/>
      </c>
      <c r="I29" s="13">
        <f>IF(G29="","",ROUND(G29*N(H29),2))</f>
        <v/>
      </c>
      <c r="J29" s="14">
        <f>IF(A29="","",WEEKNUM(A29,21))</f>
        <v/>
      </c>
    </row>
    <row r="30">
      <c r="A30" s="7" t="n"/>
      <c r="B30" s="8" t="n"/>
      <c r="C30" s="8" t="n"/>
      <c r="D30" s="9" t="n"/>
      <c r="E30" s="9" t="n"/>
      <c r="F30" s="10" t="n"/>
      <c r="G30" s="11">
        <f>IF(OR(D30="",E30=""),"",ROUND(((E30-D30)+(E30&lt;D30))*24-N(F30),2))</f>
        <v/>
      </c>
      <c r="H30" s="12">
        <f>IF(G30="","",$B$5)</f>
        <v/>
      </c>
      <c r="I30" s="13">
        <f>IF(G30="","",ROUND(G30*N(H30),2))</f>
        <v/>
      </c>
      <c r="J30" s="14">
        <f>IF(A30="","",WEEKNUM(A30,21))</f>
        <v/>
      </c>
    </row>
    <row r="31">
      <c r="A31" s="7" t="n"/>
      <c r="B31" s="8" t="n"/>
      <c r="C31" s="8" t="n"/>
      <c r="D31" s="9" t="n"/>
      <c r="E31" s="9" t="n"/>
      <c r="F31" s="10" t="n"/>
      <c r="G31" s="11">
        <f>IF(OR(D31="",E31=""),"",ROUND(((E31-D31)+(E31&lt;D31))*24-N(F31),2))</f>
        <v/>
      </c>
      <c r="H31" s="12">
        <f>IF(G31="","",$B$5)</f>
        <v/>
      </c>
      <c r="I31" s="13">
        <f>IF(G31="","",ROUND(G31*N(H31),2))</f>
        <v/>
      </c>
      <c r="J31" s="14">
        <f>IF(A31="","",WEEKNUM(A31,21))</f>
        <v/>
      </c>
    </row>
    <row r="32">
      <c r="A32" s="7" t="n"/>
      <c r="B32" s="8" t="n"/>
      <c r="C32" s="8" t="n"/>
      <c r="D32" s="9" t="n"/>
      <c r="E32" s="9" t="n"/>
      <c r="F32" s="10" t="n"/>
      <c r="G32" s="11">
        <f>IF(OR(D32="",E32=""),"",ROUND(((E32-D32)+(E32&lt;D32))*24-N(F32),2))</f>
        <v/>
      </c>
      <c r="H32" s="12">
        <f>IF(G32="","",$B$5)</f>
        <v/>
      </c>
      <c r="I32" s="13">
        <f>IF(G32="","",ROUND(G32*N(H32),2))</f>
        <v/>
      </c>
      <c r="J32" s="14">
        <f>IF(A32="","",WEEKNUM(A32,21))</f>
        <v/>
      </c>
    </row>
    <row r="33">
      <c r="A33" s="7" t="n"/>
      <c r="B33" s="8" t="n"/>
      <c r="C33" s="8" t="n"/>
      <c r="D33" s="9" t="n"/>
      <c r="E33" s="9" t="n"/>
      <c r="F33" s="10" t="n"/>
      <c r="G33" s="11">
        <f>IF(OR(D33="",E33=""),"",ROUND(((E33-D33)+(E33&lt;D33))*24-N(F33),2))</f>
        <v/>
      </c>
      <c r="H33" s="12">
        <f>IF(G33="","",$B$5)</f>
        <v/>
      </c>
      <c r="I33" s="13">
        <f>IF(G33="","",ROUND(G33*N(H33),2))</f>
        <v/>
      </c>
      <c r="J33" s="14">
        <f>IF(A33="","",WEEKNUM(A33,21))</f>
        <v/>
      </c>
    </row>
    <row r="34">
      <c r="A34" s="7" t="n"/>
      <c r="B34" s="8" t="n"/>
      <c r="C34" s="8" t="n"/>
      <c r="D34" s="9" t="n"/>
      <c r="E34" s="9" t="n"/>
      <c r="F34" s="10" t="n"/>
      <c r="G34" s="11">
        <f>IF(OR(D34="",E34=""),"",ROUND(((E34-D34)+(E34&lt;D34))*24-N(F34),2))</f>
        <v/>
      </c>
      <c r="H34" s="12">
        <f>IF(G34="","",$B$5)</f>
        <v/>
      </c>
      <c r="I34" s="13">
        <f>IF(G34="","",ROUND(G34*N(H34),2))</f>
        <v/>
      </c>
      <c r="J34" s="14">
        <f>IF(A34="","",WEEKNUM(A34,21))</f>
        <v/>
      </c>
    </row>
    <row r="35">
      <c r="A35" s="7" t="n"/>
      <c r="B35" s="8" t="n"/>
      <c r="C35" s="8" t="n"/>
      <c r="D35" s="9" t="n"/>
      <c r="E35" s="9" t="n"/>
      <c r="F35" s="10" t="n"/>
      <c r="G35" s="11">
        <f>IF(OR(D35="",E35=""),"",ROUND(((E35-D35)+(E35&lt;D35))*24-N(F35),2))</f>
        <v/>
      </c>
      <c r="H35" s="12">
        <f>IF(G35="","",$B$5)</f>
        <v/>
      </c>
      <c r="I35" s="13">
        <f>IF(G35="","",ROUND(G35*N(H35),2))</f>
        <v/>
      </c>
      <c r="J35" s="14">
        <f>IF(A35="","",WEEKNUM(A35,21))</f>
        <v/>
      </c>
    </row>
    <row r="36">
      <c r="A36" s="7" t="n"/>
      <c r="B36" s="8" t="n"/>
      <c r="C36" s="8" t="n"/>
      <c r="D36" s="9" t="n"/>
      <c r="E36" s="9" t="n"/>
      <c r="F36" s="10" t="n"/>
      <c r="G36" s="11">
        <f>IF(OR(D36="",E36=""),"",ROUND(((E36-D36)+(E36&lt;D36))*24-N(F36),2))</f>
        <v/>
      </c>
      <c r="H36" s="12">
        <f>IF(G36="","",$B$5)</f>
        <v/>
      </c>
      <c r="I36" s="13">
        <f>IF(G36="","",ROUND(G36*N(H36),2))</f>
        <v/>
      </c>
      <c r="J36" s="14">
        <f>IF(A36="","",WEEKNUM(A36,21))</f>
        <v/>
      </c>
    </row>
    <row r="37">
      <c r="A37" s="7" t="n"/>
      <c r="B37" s="8" t="n"/>
      <c r="C37" s="8" t="n"/>
      <c r="D37" s="9" t="n"/>
      <c r="E37" s="9" t="n"/>
      <c r="F37" s="10" t="n"/>
      <c r="G37" s="11">
        <f>IF(OR(D37="",E37=""),"",ROUND(((E37-D37)+(E37&lt;D37))*24-N(F37),2))</f>
        <v/>
      </c>
      <c r="H37" s="12">
        <f>IF(G37="","",$B$5)</f>
        <v/>
      </c>
      <c r="I37" s="13">
        <f>IF(G37="","",ROUND(G37*N(H37),2))</f>
        <v/>
      </c>
      <c r="J37" s="14">
        <f>IF(A37="","",WEEKNUM(A37,21))</f>
        <v/>
      </c>
    </row>
    <row r="38">
      <c r="A38" s="7" t="n"/>
      <c r="B38" s="8" t="n"/>
      <c r="C38" s="8" t="n"/>
      <c r="D38" s="9" t="n"/>
      <c r="E38" s="9" t="n"/>
      <c r="F38" s="10" t="n"/>
      <c r="G38" s="11">
        <f>IF(OR(D38="",E38=""),"",ROUND(((E38-D38)+(E38&lt;D38))*24-N(F38),2))</f>
        <v/>
      </c>
      <c r="H38" s="12">
        <f>IF(G38="","",$B$5)</f>
        <v/>
      </c>
      <c r="I38" s="13">
        <f>IF(G38="","",ROUND(G38*N(H38),2))</f>
        <v/>
      </c>
      <c r="J38" s="14">
        <f>IF(A38="","",WEEKNUM(A38,21))</f>
        <v/>
      </c>
    </row>
    <row r="39">
      <c r="A39" s="7" t="n"/>
      <c r="B39" s="8" t="n"/>
      <c r="C39" s="8" t="n"/>
      <c r="D39" s="9" t="n"/>
      <c r="E39" s="9" t="n"/>
      <c r="F39" s="10" t="n"/>
      <c r="G39" s="11">
        <f>IF(OR(D39="",E39=""),"",ROUND(((E39-D39)+(E39&lt;D39))*24-N(F39),2))</f>
        <v/>
      </c>
      <c r="H39" s="12">
        <f>IF(G39="","",$B$5)</f>
        <v/>
      </c>
      <c r="I39" s="13">
        <f>IF(G39="","",ROUND(G39*N(H39),2))</f>
        <v/>
      </c>
      <c r="J39" s="14">
        <f>IF(A39="","",WEEKNUM(A39,21))</f>
        <v/>
      </c>
    </row>
    <row r="40">
      <c r="A40" s="7" t="n"/>
      <c r="B40" s="8" t="n"/>
      <c r="C40" s="8" t="n"/>
      <c r="D40" s="9" t="n"/>
      <c r="E40" s="9" t="n"/>
      <c r="F40" s="10" t="n"/>
      <c r="G40" s="11">
        <f>IF(OR(D40="",E40=""),"",ROUND(((E40-D40)+(E40&lt;D40))*24-N(F40),2))</f>
        <v/>
      </c>
      <c r="H40" s="12">
        <f>IF(G40="","",$B$5)</f>
        <v/>
      </c>
      <c r="I40" s="13">
        <f>IF(G40="","",ROUND(G40*N(H40),2))</f>
        <v/>
      </c>
      <c r="J40" s="14">
        <f>IF(A40="","",WEEKNUM(A40,21))</f>
        <v/>
      </c>
    </row>
    <row r="41">
      <c r="A41" s="7" t="n"/>
      <c r="B41" s="8" t="n"/>
      <c r="C41" s="8" t="n"/>
      <c r="D41" s="9" t="n"/>
      <c r="E41" s="9" t="n"/>
      <c r="F41" s="10" t="n"/>
      <c r="G41" s="11">
        <f>IF(OR(D41="",E41=""),"",ROUND(((E41-D41)+(E41&lt;D41))*24-N(F41),2))</f>
        <v/>
      </c>
      <c r="H41" s="12">
        <f>IF(G41="","",$B$5)</f>
        <v/>
      </c>
      <c r="I41" s="13">
        <f>IF(G41="","",ROUND(G41*N(H41),2))</f>
        <v/>
      </c>
      <c r="J41" s="14">
        <f>IF(A41="","",WEEKNUM(A41,21))</f>
        <v/>
      </c>
    </row>
    <row r="42">
      <c r="A42" s="7" t="n"/>
      <c r="B42" s="8" t="n"/>
      <c r="C42" s="8" t="n"/>
      <c r="D42" s="9" t="n"/>
      <c r="E42" s="9" t="n"/>
      <c r="F42" s="10" t="n"/>
      <c r="G42" s="11">
        <f>IF(OR(D42="",E42=""),"",ROUND(((E42-D42)+(E42&lt;D42))*24-N(F42),2))</f>
        <v/>
      </c>
      <c r="H42" s="12">
        <f>IF(G42="","",$B$5)</f>
        <v/>
      </c>
      <c r="I42" s="13">
        <f>IF(G42="","",ROUND(G42*N(H42),2))</f>
        <v/>
      </c>
      <c r="J42" s="14">
        <f>IF(A42="","",WEEKNUM(A42,21))</f>
        <v/>
      </c>
    </row>
    <row r="43">
      <c r="A43" s="7" t="n"/>
      <c r="B43" s="8" t="n"/>
      <c r="C43" s="8" t="n"/>
      <c r="D43" s="9" t="n"/>
      <c r="E43" s="9" t="n"/>
      <c r="F43" s="10" t="n"/>
      <c r="G43" s="11">
        <f>IF(OR(D43="",E43=""),"",ROUND(((E43-D43)+(E43&lt;D43))*24-N(F43),2))</f>
        <v/>
      </c>
      <c r="H43" s="12">
        <f>IF(G43="","",$B$5)</f>
        <v/>
      </c>
      <c r="I43" s="13">
        <f>IF(G43="","",ROUND(G43*N(H43),2))</f>
        <v/>
      </c>
      <c r="J43" s="14">
        <f>IF(A43="","",WEEKNUM(A43,21))</f>
        <v/>
      </c>
    </row>
    <row r="44">
      <c r="A44" s="7" t="n"/>
      <c r="B44" s="8" t="n"/>
      <c r="C44" s="8" t="n"/>
      <c r="D44" s="9" t="n"/>
      <c r="E44" s="9" t="n"/>
      <c r="F44" s="10" t="n"/>
      <c r="G44" s="11">
        <f>IF(OR(D44="",E44=""),"",ROUND(((E44-D44)+(E44&lt;D44))*24-N(F44),2))</f>
        <v/>
      </c>
      <c r="H44" s="12">
        <f>IF(G44="","",$B$5)</f>
        <v/>
      </c>
      <c r="I44" s="13">
        <f>IF(G44="","",ROUND(G44*N(H44),2))</f>
        <v/>
      </c>
      <c r="J44" s="14">
        <f>IF(A44="","",WEEKNUM(A44,21))</f>
        <v/>
      </c>
    </row>
    <row r="45">
      <c r="A45" s="7" t="n"/>
      <c r="B45" s="8" t="n"/>
      <c r="C45" s="8" t="n"/>
      <c r="D45" s="9" t="n"/>
      <c r="E45" s="9" t="n"/>
      <c r="F45" s="10" t="n"/>
      <c r="G45" s="11">
        <f>IF(OR(D45="",E45=""),"",ROUND(((E45-D45)+(E45&lt;D45))*24-N(F45),2))</f>
        <v/>
      </c>
      <c r="H45" s="12">
        <f>IF(G45="","",$B$5)</f>
        <v/>
      </c>
      <c r="I45" s="13">
        <f>IF(G45="","",ROUND(G45*N(H45),2))</f>
        <v/>
      </c>
      <c r="J45" s="14">
        <f>IF(A45="","",WEEKNUM(A45,21))</f>
        <v/>
      </c>
    </row>
    <row r="46">
      <c r="A46" s="7" t="n"/>
      <c r="B46" s="8" t="n"/>
      <c r="C46" s="8" t="n"/>
      <c r="D46" s="9" t="n"/>
      <c r="E46" s="9" t="n"/>
      <c r="F46" s="10" t="n"/>
      <c r="G46" s="11">
        <f>IF(OR(D46="",E46=""),"",ROUND(((E46-D46)+(E46&lt;D46))*24-N(F46),2))</f>
        <v/>
      </c>
      <c r="H46" s="12">
        <f>IF(G46="","",$B$5)</f>
        <v/>
      </c>
      <c r="I46" s="13">
        <f>IF(G46="","",ROUND(G46*N(H46),2))</f>
        <v/>
      </c>
      <c r="J46" s="14">
        <f>IF(A46="","",WEEKNUM(A46,21))</f>
        <v/>
      </c>
    </row>
    <row r="47">
      <c r="A47" s="7" t="n"/>
      <c r="B47" s="8" t="n"/>
      <c r="C47" s="8" t="n"/>
      <c r="D47" s="9" t="n"/>
      <c r="E47" s="9" t="n"/>
      <c r="F47" s="10" t="n"/>
      <c r="G47" s="11">
        <f>IF(OR(D47="",E47=""),"",ROUND(((E47-D47)+(E47&lt;D47))*24-N(F47),2))</f>
        <v/>
      </c>
      <c r="H47" s="12">
        <f>IF(G47="","",$B$5)</f>
        <v/>
      </c>
      <c r="I47" s="13">
        <f>IF(G47="","",ROUND(G47*N(H47),2))</f>
        <v/>
      </c>
      <c r="J47" s="14">
        <f>IF(A47="","",WEEKNUM(A47,21))</f>
        <v/>
      </c>
    </row>
    <row r="48">
      <c r="A48" s="7" t="n"/>
      <c r="B48" s="8" t="n"/>
      <c r="C48" s="8" t="n"/>
      <c r="D48" s="9" t="n"/>
      <c r="E48" s="9" t="n"/>
      <c r="F48" s="10" t="n"/>
      <c r="G48" s="11">
        <f>IF(OR(D48="",E48=""),"",ROUND(((E48-D48)+(E48&lt;D48))*24-N(F48),2))</f>
        <v/>
      </c>
      <c r="H48" s="12">
        <f>IF(G48="","",$B$5)</f>
        <v/>
      </c>
      <c r="I48" s="13">
        <f>IF(G48="","",ROUND(G48*N(H48),2))</f>
        <v/>
      </c>
      <c r="J48" s="14">
        <f>IF(A48="","",WEEKNUM(A48,21))</f>
        <v/>
      </c>
    </row>
    <row r="49">
      <c r="A49" s="7" t="n"/>
      <c r="B49" s="8" t="n"/>
      <c r="C49" s="8" t="n"/>
      <c r="D49" s="9" t="n"/>
      <c r="E49" s="9" t="n"/>
      <c r="F49" s="10" t="n"/>
      <c r="G49" s="11">
        <f>IF(OR(D49="",E49=""),"",ROUND(((E49-D49)+(E49&lt;D49))*24-N(F49),2))</f>
        <v/>
      </c>
      <c r="H49" s="12">
        <f>IF(G49="","",$B$5)</f>
        <v/>
      </c>
      <c r="I49" s="13">
        <f>IF(G49="","",ROUND(G49*N(H49),2))</f>
        <v/>
      </c>
      <c r="J49" s="14">
        <f>IF(A49="","",WEEKNUM(A49,21))</f>
        <v/>
      </c>
    </row>
    <row r="50">
      <c r="A50" s="7" t="n"/>
      <c r="B50" s="8" t="n"/>
      <c r="C50" s="8" t="n"/>
      <c r="D50" s="9" t="n"/>
      <c r="E50" s="9" t="n"/>
      <c r="F50" s="10" t="n"/>
      <c r="G50" s="11">
        <f>IF(OR(D50="",E50=""),"",ROUND(((E50-D50)+(E50&lt;D50))*24-N(F50),2))</f>
        <v/>
      </c>
      <c r="H50" s="12">
        <f>IF(G50="","",$B$5)</f>
        <v/>
      </c>
      <c r="I50" s="13">
        <f>IF(G50="","",ROUND(G50*N(H50),2))</f>
        <v/>
      </c>
      <c r="J50" s="14">
        <f>IF(A50="","",WEEKNUM(A50,21))</f>
        <v/>
      </c>
    </row>
    <row r="51">
      <c r="A51" s="7" t="n"/>
      <c r="B51" s="8" t="n"/>
      <c r="C51" s="8" t="n"/>
      <c r="D51" s="9" t="n"/>
      <c r="E51" s="9" t="n"/>
      <c r="F51" s="10" t="n"/>
      <c r="G51" s="11">
        <f>IF(OR(D51="",E51=""),"",ROUND(((E51-D51)+(E51&lt;D51))*24-N(F51),2))</f>
        <v/>
      </c>
      <c r="H51" s="12">
        <f>IF(G51="","",$B$5)</f>
        <v/>
      </c>
      <c r="I51" s="13">
        <f>IF(G51="","",ROUND(G51*N(H51),2))</f>
        <v/>
      </c>
      <c r="J51" s="14">
        <f>IF(A51="","",WEEKNUM(A51,21))</f>
        <v/>
      </c>
    </row>
    <row r="52">
      <c r="A52" s="7" t="n"/>
      <c r="B52" s="8" t="n"/>
      <c r="C52" s="8" t="n"/>
      <c r="D52" s="9" t="n"/>
      <c r="E52" s="9" t="n"/>
      <c r="F52" s="10" t="n"/>
      <c r="G52" s="11">
        <f>IF(OR(D52="",E52=""),"",ROUND(((E52-D52)+(E52&lt;D52))*24-N(F52),2))</f>
        <v/>
      </c>
      <c r="H52" s="12">
        <f>IF(G52="","",$B$5)</f>
        <v/>
      </c>
      <c r="I52" s="13">
        <f>IF(G52="","",ROUND(G52*N(H52),2))</f>
        <v/>
      </c>
      <c r="J52" s="14">
        <f>IF(A52="","",WEEKNUM(A52,21))</f>
        <v/>
      </c>
    </row>
    <row r="53">
      <c r="A53" s="7" t="n"/>
      <c r="B53" s="8" t="n"/>
      <c r="C53" s="8" t="n"/>
      <c r="D53" s="9" t="n"/>
      <c r="E53" s="9" t="n"/>
      <c r="F53" s="10" t="n"/>
      <c r="G53" s="11">
        <f>IF(OR(D53="",E53=""),"",ROUND(((E53-D53)+(E53&lt;D53))*24-N(F53),2))</f>
        <v/>
      </c>
      <c r="H53" s="12">
        <f>IF(G53="","",$B$5)</f>
        <v/>
      </c>
      <c r="I53" s="13">
        <f>IF(G53="","",ROUND(G53*N(H53),2))</f>
        <v/>
      </c>
      <c r="J53" s="14">
        <f>IF(A53="","",WEEKNUM(A53,21))</f>
        <v/>
      </c>
    </row>
    <row r="54">
      <c r="A54" s="7" t="n"/>
      <c r="B54" s="8" t="n"/>
      <c r="C54" s="8" t="n"/>
      <c r="D54" s="9" t="n"/>
      <c r="E54" s="9" t="n"/>
      <c r="F54" s="10" t="n"/>
      <c r="G54" s="11">
        <f>IF(OR(D54="",E54=""),"",ROUND(((E54-D54)+(E54&lt;D54))*24-N(F54),2))</f>
        <v/>
      </c>
      <c r="H54" s="12">
        <f>IF(G54="","",$B$5)</f>
        <v/>
      </c>
      <c r="I54" s="13">
        <f>IF(G54="","",ROUND(G54*N(H54),2))</f>
        <v/>
      </c>
      <c r="J54" s="14">
        <f>IF(A54="","",WEEKNUM(A54,21))</f>
        <v/>
      </c>
    </row>
    <row r="55">
      <c r="A55" s="7" t="n"/>
      <c r="B55" s="8" t="n"/>
      <c r="C55" s="8" t="n"/>
      <c r="D55" s="9" t="n"/>
      <c r="E55" s="9" t="n"/>
      <c r="F55" s="10" t="n"/>
      <c r="G55" s="11">
        <f>IF(OR(D55="",E55=""),"",ROUND(((E55-D55)+(E55&lt;D55))*24-N(F55),2))</f>
        <v/>
      </c>
      <c r="H55" s="12">
        <f>IF(G55="","",$B$5)</f>
        <v/>
      </c>
      <c r="I55" s="13">
        <f>IF(G55="","",ROUND(G55*N(H55),2))</f>
        <v/>
      </c>
      <c r="J55" s="14">
        <f>IF(A55="","",WEEKNUM(A55,21))</f>
        <v/>
      </c>
    </row>
    <row r="56">
      <c r="A56" s="7" t="n"/>
      <c r="B56" s="8" t="n"/>
      <c r="C56" s="8" t="n"/>
      <c r="D56" s="9" t="n"/>
      <c r="E56" s="9" t="n"/>
      <c r="F56" s="10" t="n"/>
      <c r="G56" s="11">
        <f>IF(OR(D56="",E56=""),"",ROUND(((E56-D56)+(E56&lt;D56))*24-N(F56),2))</f>
        <v/>
      </c>
      <c r="H56" s="12">
        <f>IF(G56="","",$B$5)</f>
        <v/>
      </c>
      <c r="I56" s="13">
        <f>IF(G56="","",ROUND(G56*N(H56),2))</f>
        <v/>
      </c>
      <c r="J56" s="14">
        <f>IF(A56="","",WEEKNUM(A56,21))</f>
        <v/>
      </c>
    </row>
    <row r="57">
      <c r="A57" s="7" t="n"/>
      <c r="B57" s="8" t="n"/>
      <c r="C57" s="8" t="n"/>
      <c r="D57" s="9" t="n"/>
      <c r="E57" s="9" t="n"/>
      <c r="F57" s="10" t="n"/>
      <c r="G57" s="11">
        <f>IF(OR(D57="",E57=""),"",ROUND(((E57-D57)+(E57&lt;D57))*24-N(F57),2))</f>
        <v/>
      </c>
      <c r="H57" s="12">
        <f>IF(G57="","",$B$5)</f>
        <v/>
      </c>
      <c r="I57" s="13">
        <f>IF(G57="","",ROUND(G57*N(H57),2))</f>
        <v/>
      </c>
      <c r="J57" s="14">
        <f>IF(A57="","",WEEKNUM(A57,21))</f>
        <v/>
      </c>
    </row>
    <row r="58">
      <c r="A58" s="7" t="n"/>
      <c r="B58" s="8" t="n"/>
      <c r="C58" s="8" t="n"/>
      <c r="D58" s="9" t="n"/>
      <c r="E58" s="9" t="n"/>
      <c r="F58" s="10" t="n"/>
      <c r="G58" s="11">
        <f>IF(OR(D58="",E58=""),"",ROUND(((E58-D58)+(E58&lt;D58))*24-N(F58),2))</f>
        <v/>
      </c>
      <c r="H58" s="12">
        <f>IF(G58="","",$B$5)</f>
        <v/>
      </c>
      <c r="I58" s="13">
        <f>IF(G58="","",ROUND(G58*N(H58),2))</f>
        <v/>
      </c>
      <c r="J58" s="14">
        <f>IF(A58="","",WEEKNUM(A58,21))</f>
        <v/>
      </c>
    </row>
    <row r="59">
      <c r="A59" s="7" t="n"/>
      <c r="B59" s="8" t="n"/>
      <c r="C59" s="8" t="n"/>
      <c r="D59" s="9" t="n"/>
      <c r="E59" s="9" t="n"/>
      <c r="F59" s="10" t="n"/>
      <c r="G59" s="11">
        <f>IF(OR(D59="",E59=""),"",ROUND(((E59-D59)+(E59&lt;D59))*24-N(F59),2))</f>
        <v/>
      </c>
      <c r="H59" s="12">
        <f>IF(G59="","",$B$5)</f>
        <v/>
      </c>
      <c r="I59" s="13">
        <f>IF(G59="","",ROUND(G59*N(H59),2))</f>
        <v/>
      </c>
      <c r="J59" s="14">
        <f>IF(A59="","",WEEKNUM(A59,21))</f>
        <v/>
      </c>
    </row>
    <row r="60">
      <c r="A60" s="7" t="n"/>
      <c r="B60" s="8" t="n"/>
      <c r="C60" s="8" t="n"/>
      <c r="D60" s="9" t="n"/>
      <c r="E60" s="9" t="n"/>
      <c r="F60" s="10" t="n"/>
      <c r="G60" s="11">
        <f>IF(OR(D60="",E60=""),"",ROUND(((E60-D60)+(E60&lt;D60))*24-N(F60),2))</f>
        <v/>
      </c>
      <c r="H60" s="12">
        <f>IF(G60="","",$B$5)</f>
        <v/>
      </c>
      <c r="I60" s="13">
        <f>IF(G60="","",ROUND(G60*N(H60),2))</f>
        <v/>
      </c>
      <c r="J60" s="14">
        <f>IF(A60="","",WEEKNUM(A60,21))</f>
        <v/>
      </c>
    </row>
    <row r="61">
      <c r="A61" s="7" t="n"/>
      <c r="B61" s="8" t="n"/>
      <c r="C61" s="8" t="n"/>
      <c r="D61" s="9" t="n"/>
      <c r="E61" s="9" t="n"/>
      <c r="F61" s="10" t="n"/>
      <c r="G61" s="11">
        <f>IF(OR(D61="",E61=""),"",ROUND(((E61-D61)+(E61&lt;D61))*24-N(F61),2))</f>
        <v/>
      </c>
      <c r="H61" s="12">
        <f>IF(G61="","",$B$5)</f>
        <v/>
      </c>
      <c r="I61" s="13">
        <f>IF(G61="","",ROUND(G61*N(H61),2))</f>
        <v/>
      </c>
      <c r="J61" s="14">
        <f>IF(A61="","",WEEKNUM(A61,21))</f>
        <v/>
      </c>
    </row>
    <row r="62">
      <c r="A62" s="7" t="n"/>
      <c r="B62" s="8" t="n"/>
      <c r="C62" s="8" t="n"/>
      <c r="D62" s="9" t="n"/>
      <c r="E62" s="9" t="n"/>
      <c r="F62" s="10" t="n"/>
      <c r="G62" s="11">
        <f>IF(OR(D62="",E62=""),"",ROUND(((E62-D62)+(E62&lt;D62))*24-N(F62),2))</f>
        <v/>
      </c>
      <c r="H62" s="12">
        <f>IF(G62="","",$B$5)</f>
        <v/>
      </c>
      <c r="I62" s="13">
        <f>IF(G62="","",ROUND(G62*N(H62),2))</f>
        <v/>
      </c>
      <c r="J62" s="14">
        <f>IF(A62="","",WEEKNUM(A62,21))</f>
        <v/>
      </c>
    </row>
    <row r="63">
      <c r="A63" s="7" t="n"/>
      <c r="B63" s="8" t="n"/>
      <c r="C63" s="8" t="n"/>
      <c r="D63" s="9" t="n"/>
      <c r="E63" s="9" t="n"/>
      <c r="F63" s="10" t="n"/>
      <c r="G63" s="11">
        <f>IF(OR(D63="",E63=""),"",ROUND(((E63-D63)+(E63&lt;D63))*24-N(F63),2))</f>
        <v/>
      </c>
      <c r="H63" s="12">
        <f>IF(G63="","",$B$5)</f>
        <v/>
      </c>
      <c r="I63" s="13">
        <f>IF(G63="","",ROUND(G63*N(H63),2))</f>
        <v/>
      </c>
      <c r="J63" s="14">
        <f>IF(A63="","",WEEKNUM(A63,21))</f>
        <v/>
      </c>
    </row>
    <row r="64">
      <c r="A64" s="7" t="n"/>
      <c r="B64" s="8" t="n"/>
      <c r="C64" s="8" t="n"/>
      <c r="D64" s="9" t="n"/>
      <c r="E64" s="9" t="n"/>
      <c r="F64" s="10" t="n"/>
      <c r="G64" s="11">
        <f>IF(OR(D64="",E64=""),"",ROUND(((E64-D64)+(E64&lt;D64))*24-N(F64),2))</f>
        <v/>
      </c>
      <c r="H64" s="12">
        <f>IF(G64="","",$B$5)</f>
        <v/>
      </c>
      <c r="I64" s="13">
        <f>IF(G64="","",ROUND(G64*N(H64),2))</f>
        <v/>
      </c>
      <c r="J64" s="14">
        <f>IF(A64="","",WEEKNUM(A64,21))</f>
        <v/>
      </c>
    </row>
    <row r="65">
      <c r="A65" s="7" t="n"/>
      <c r="B65" s="8" t="n"/>
      <c r="C65" s="8" t="n"/>
      <c r="D65" s="9" t="n"/>
      <c r="E65" s="9" t="n"/>
      <c r="F65" s="10" t="n"/>
      <c r="G65" s="11">
        <f>IF(OR(D65="",E65=""),"",ROUND(((E65-D65)+(E65&lt;D65))*24-N(F65),2))</f>
        <v/>
      </c>
      <c r="H65" s="12">
        <f>IF(G65="","",$B$5)</f>
        <v/>
      </c>
      <c r="I65" s="13">
        <f>IF(G65="","",ROUND(G65*N(H65),2))</f>
        <v/>
      </c>
      <c r="J65" s="14">
        <f>IF(A65="","",WEEKNUM(A65,21))</f>
        <v/>
      </c>
    </row>
    <row r="66">
      <c r="A66" s="7" t="n"/>
      <c r="B66" s="8" t="n"/>
      <c r="C66" s="8" t="n"/>
      <c r="D66" s="9" t="n"/>
      <c r="E66" s="9" t="n"/>
      <c r="F66" s="10" t="n"/>
      <c r="G66" s="11">
        <f>IF(OR(D66="",E66=""),"",ROUND(((E66-D66)+(E66&lt;D66))*24-N(F66),2))</f>
        <v/>
      </c>
      <c r="H66" s="12">
        <f>IF(G66="","",$B$5)</f>
        <v/>
      </c>
      <c r="I66" s="13">
        <f>IF(G66="","",ROUND(G66*N(H66),2))</f>
        <v/>
      </c>
      <c r="J66" s="14">
        <f>IF(A66="","",WEEKNUM(A66,21))</f>
        <v/>
      </c>
    </row>
    <row r="67">
      <c r="A67" s="7" t="n"/>
      <c r="B67" s="8" t="n"/>
      <c r="C67" s="8" t="n"/>
      <c r="D67" s="9" t="n"/>
      <c r="E67" s="9" t="n"/>
      <c r="F67" s="10" t="n"/>
      <c r="G67" s="11">
        <f>IF(OR(D67="",E67=""),"",ROUND(((E67-D67)+(E67&lt;D67))*24-N(F67),2))</f>
        <v/>
      </c>
      <c r="H67" s="12">
        <f>IF(G67="","",$B$5)</f>
        <v/>
      </c>
      <c r="I67" s="13">
        <f>IF(G67="","",ROUND(G67*N(H67),2))</f>
        <v/>
      </c>
      <c r="J67" s="14">
        <f>IF(A67="","",WEEKNUM(A67,21))</f>
        <v/>
      </c>
    </row>
    <row r="68">
      <c r="A68" s="7" t="n"/>
      <c r="B68" s="8" t="n"/>
      <c r="C68" s="8" t="n"/>
      <c r="D68" s="9" t="n"/>
      <c r="E68" s="9" t="n"/>
      <c r="F68" s="10" t="n"/>
      <c r="G68" s="11">
        <f>IF(OR(D68="",E68=""),"",ROUND(((E68-D68)+(E68&lt;D68))*24-N(F68),2))</f>
        <v/>
      </c>
      <c r="H68" s="12">
        <f>IF(G68="","",$B$5)</f>
        <v/>
      </c>
      <c r="I68" s="13">
        <f>IF(G68="","",ROUND(G68*N(H68),2))</f>
        <v/>
      </c>
      <c r="J68" s="14">
        <f>IF(A68="","",WEEKNUM(A68,21))</f>
        <v/>
      </c>
    </row>
    <row r="70">
      <c r="C70" s="15" t="inlineStr">
        <is>
          <t>Total Monat</t>
        </is>
      </c>
      <c r="G70" s="11">
        <f>SUM(G8:G68)</f>
        <v/>
      </c>
      <c r="I70" s="16">
        <f>SUM(I8:I68)</f>
        <v/>
      </c>
    </row>
    <row r="71">
      <c r="A71" s="5" t="inlineStr">
        <is>
          <t>Stunden = (Bis − Von) − Pause. Pause in Dezimalstunden (30 Min. = 0.5). Gelb = Eingabe, grau = Formel.</t>
        </is>
      </c>
    </row>
    <row r="73">
      <c r="A73" s="2" t="inlineStr">
        <is>
          <t>Visum Mitarbeiter/in:</t>
        </is>
      </c>
      <c r="B73" s="3" t="n"/>
      <c r="D73" s="2" t="inlineStr">
        <is>
          <t>Visum Kunde / Vorgesetzte/r:</t>
        </is>
      </c>
      <c r="H73" s="3" t="n"/>
    </row>
  </sheetData>
  <mergeCells count="6">
    <mergeCell ref="B2:C2"/>
    <mergeCell ref="H73:I73"/>
    <mergeCell ref="B3:C3"/>
    <mergeCell ref="B5:C5"/>
    <mergeCell ref="B4:C4"/>
    <mergeCell ref="B73:C73"/>
  </mergeCells>
  <pageMargins left="0.6" right="0.6" top="0.7" bottom="0.7" header="0.5" footer="0.5"/>
  <pageSetup orientation="landscape" paperSize="9" fitToHeight="0" fitToWidth="1"/>
  <headerFooter>
    <oddHeader/>
    <oddFooter>&amp;C&amp;8 Vorlage erstellt mit Magic Heidi · magicheidi.ch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58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4" customWidth="1" min="4" max="4"/>
    <col width="14" customWidth="1" min="5" max="5"/>
    <col width="12" customWidth="1" min="6" max="6"/>
    <col width="14" customWidth="1" min="7" max="7"/>
  </cols>
  <sheetData>
    <row r="1">
      <c r="A1" s="1" t="inlineStr">
        <is>
          <t>WOCHEN- UND MONATSÜBERSICHT</t>
        </is>
      </c>
    </row>
    <row r="2">
      <c r="A2" s="17" t="inlineStr">
        <is>
          <t>Wird automatisch aus dem Blatt «Stundenrapport» berechnet.</t>
        </is>
      </c>
    </row>
    <row r="4">
      <c r="A4" s="6" t="inlineStr">
        <is>
          <t>KW</t>
        </is>
      </c>
      <c r="B4" s="6" t="inlineStr">
        <is>
          <t>Stunden</t>
        </is>
      </c>
      <c r="C4" s="6" t="inlineStr">
        <is>
          <t>Total CHF</t>
        </is>
      </c>
      <c r="E4" s="6" t="inlineStr">
        <is>
          <t>Monat</t>
        </is>
      </c>
      <c r="F4" s="6" t="inlineStr">
        <is>
          <t>Stunden</t>
        </is>
      </c>
      <c r="G4" s="6" t="inlineStr">
        <is>
          <t>Total CHF</t>
        </is>
      </c>
    </row>
    <row r="5">
      <c r="A5" s="18" t="n">
        <v>1</v>
      </c>
      <c r="B5" s="19">
        <f>SUMIF(Stundenrapport!$J$8:$J$68,A5,Stundenrapport!$G$8:$G$68)</f>
        <v/>
      </c>
      <c r="C5" s="20">
        <f>SUMIF(Stundenrapport!$J$8:$J$68,A5,Stundenrapport!$I$8:$I$68)</f>
        <v/>
      </c>
      <c r="E5" s="21" t="inlineStr">
        <is>
          <t>Januar</t>
        </is>
      </c>
      <c r="F5" s="19">
        <f>SUMPRODUCT(--(MONTH(Stundenrapport!$A$8:$A$68)=1),--(Stundenrapport!$A$8:$A$68&lt;&gt;""),Stundenrapport!$G$8:$G$68)</f>
        <v/>
      </c>
      <c r="G5" s="20">
        <f>SUMPRODUCT(--(MONTH(Stundenrapport!$A$8:$A$68)=1),--(Stundenrapport!$A$8:$A$68&lt;&gt;""),Stundenrapport!$I$8:$I$68)</f>
        <v/>
      </c>
    </row>
    <row r="6">
      <c r="A6" s="18" t="n">
        <v>2</v>
      </c>
      <c r="B6" s="19">
        <f>SUMIF(Stundenrapport!$J$8:$J$68,A6,Stundenrapport!$G$8:$G$68)</f>
        <v/>
      </c>
      <c r="C6" s="20">
        <f>SUMIF(Stundenrapport!$J$8:$J$68,A6,Stundenrapport!$I$8:$I$68)</f>
        <v/>
      </c>
      <c r="E6" s="21" t="inlineStr">
        <is>
          <t>Februar</t>
        </is>
      </c>
      <c r="F6" s="19">
        <f>SUMPRODUCT(--(MONTH(Stundenrapport!$A$8:$A$68)=2),--(Stundenrapport!$A$8:$A$68&lt;&gt;""),Stundenrapport!$G$8:$G$68)</f>
        <v/>
      </c>
      <c r="G6" s="20">
        <f>SUMPRODUCT(--(MONTH(Stundenrapport!$A$8:$A$68)=2),--(Stundenrapport!$A$8:$A$68&lt;&gt;""),Stundenrapport!$I$8:$I$68)</f>
        <v/>
      </c>
    </row>
    <row r="7">
      <c r="A7" s="18" t="n">
        <v>3</v>
      </c>
      <c r="B7" s="19">
        <f>SUMIF(Stundenrapport!$J$8:$J$68,A7,Stundenrapport!$G$8:$G$68)</f>
        <v/>
      </c>
      <c r="C7" s="20">
        <f>SUMIF(Stundenrapport!$J$8:$J$68,A7,Stundenrapport!$I$8:$I$68)</f>
        <v/>
      </c>
      <c r="E7" s="21" t="inlineStr">
        <is>
          <t>März</t>
        </is>
      </c>
      <c r="F7" s="19">
        <f>SUMPRODUCT(--(MONTH(Stundenrapport!$A$8:$A$68)=3),--(Stundenrapport!$A$8:$A$68&lt;&gt;""),Stundenrapport!$G$8:$G$68)</f>
        <v/>
      </c>
      <c r="G7" s="20">
        <f>SUMPRODUCT(--(MONTH(Stundenrapport!$A$8:$A$68)=3),--(Stundenrapport!$A$8:$A$68&lt;&gt;""),Stundenrapport!$I$8:$I$68)</f>
        <v/>
      </c>
    </row>
    <row r="8">
      <c r="A8" s="18" t="n">
        <v>4</v>
      </c>
      <c r="B8" s="19">
        <f>SUMIF(Stundenrapport!$J$8:$J$68,A8,Stundenrapport!$G$8:$G$68)</f>
        <v/>
      </c>
      <c r="C8" s="20">
        <f>SUMIF(Stundenrapport!$J$8:$J$68,A8,Stundenrapport!$I$8:$I$68)</f>
        <v/>
      </c>
      <c r="E8" s="21" t="inlineStr">
        <is>
          <t>April</t>
        </is>
      </c>
      <c r="F8" s="19">
        <f>SUMPRODUCT(--(MONTH(Stundenrapport!$A$8:$A$68)=4),--(Stundenrapport!$A$8:$A$68&lt;&gt;""),Stundenrapport!$G$8:$G$68)</f>
        <v/>
      </c>
      <c r="G8" s="20">
        <f>SUMPRODUCT(--(MONTH(Stundenrapport!$A$8:$A$68)=4),--(Stundenrapport!$A$8:$A$68&lt;&gt;""),Stundenrapport!$I$8:$I$68)</f>
        <v/>
      </c>
    </row>
    <row r="9">
      <c r="A9" s="18" t="n">
        <v>5</v>
      </c>
      <c r="B9" s="19">
        <f>SUMIF(Stundenrapport!$J$8:$J$68,A9,Stundenrapport!$G$8:$G$68)</f>
        <v/>
      </c>
      <c r="C9" s="20">
        <f>SUMIF(Stundenrapport!$J$8:$J$68,A9,Stundenrapport!$I$8:$I$68)</f>
        <v/>
      </c>
      <c r="E9" s="21" t="inlineStr">
        <is>
          <t>Mai</t>
        </is>
      </c>
      <c r="F9" s="19">
        <f>SUMPRODUCT(--(MONTH(Stundenrapport!$A$8:$A$68)=5),--(Stundenrapport!$A$8:$A$68&lt;&gt;""),Stundenrapport!$G$8:$G$68)</f>
        <v/>
      </c>
      <c r="G9" s="20">
        <f>SUMPRODUCT(--(MONTH(Stundenrapport!$A$8:$A$68)=5),--(Stundenrapport!$A$8:$A$68&lt;&gt;""),Stundenrapport!$I$8:$I$68)</f>
        <v/>
      </c>
    </row>
    <row r="10">
      <c r="A10" s="18" t="n">
        <v>6</v>
      </c>
      <c r="B10" s="19">
        <f>SUMIF(Stundenrapport!$J$8:$J$68,A10,Stundenrapport!$G$8:$G$68)</f>
        <v/>
      </c>
      <c r="C10" s="20">
        <f>SUMIF(Stundenrapport!$J$8:$J$68,A10,Stundenrapport!$I$8:$I$68)</f>
        <v/>
      </c>
      <c r="E10" s="21" t="inlineStr">
        <is>
          <t>Juni</t>
        </is>
      </c>
      <c r="F10" s="19">
        <f>SUMPRODUCT(--(MONTH(Stundenrapport!$A$8:$A$68)=6),--(Stundenrapport!$A$8:$A$68&lt;&gt;""),Stundenrapport!$G$8:$G$68)</f>
        <v/>
      </c>
      <c r="G10" s="20">
        <f>SUMPRODUCT(--(MONTH(Stundenrapport!$A$8:$A$68)=6),--(Stundenrapport!$A$8:$A$68&lt;&gt;""),Stundenrapport!$I$8:$I$68)</f>
        <v/>
      </c>
    </row>
    <row r="11">
      <c r="A11" s="18" t="n">
        <v>7</v>
      </c>
      <c r="B11" s="19">
        <f>SUMIF(Stundenrapport!$J$8:$J$68,A11,Stundenrapport!$G$8:$G$68)</f>
        <v/>
      </c>
      <c r="C11" s="20">
        <f>SUMIF(Stundenrapport!$J$8:$J$68,A11,Stundenrapport!$I$8:$I$68)</f>
        <v/>
      </c>
      <c r="E11" s="21" t="inlineStr">
        <is>
          <t>Juli</t>
        </is>
      </c>
      <c r="F11" s="19">
        <f>SUMPRODUCT(--(MONTH(Stundenrapport!$A$8:$A$68)=7),--(Stundenrapport!$A$8:$A$68&lt;&gt;""),Stundenrapport!$G$8:$G$68)</f>
        <v/>
      </c>
      <c r="G11" s="20">
        <f>SUMPRODUCT(--(MONTH(Stundenrapport!$A$8:$A$68)=7),--(Stundenrapport!$A$8:$A$68&lt;&gt;""),Stundenrapport!$I$8:$I$68)</f>
        <v/>
      </c>
    </row>
    <row r="12">
      <c r="A12" s="18" t="n">
        <v>8</v>
      </c>
      <c r="B12" s="19">
        <f>SUMIF(Stundenrapport!$J$8:$J$68,A12,Stundenrapport!$G$8:$G$68)</f>
        <v/>
      </c>
      <c r="C12" s="20">
        <f>SUMIF(Stundenrapport!$J$8:$J$68,A12,Stundenrapport!$I$8:$I$68)</f>
        <v/>
      </c>
      <c r="E12" s="21" t="inlineStr">
        <is>
          <t>August</t>
        </is>
      </c>
      <c r="F12" s="19">
        <f>SUMPRODUCT(--(MONTH(Stundenrapport!$A$8:$A$68)=8),--(Stundenrapport!$A$8:$A$68&lt;&gt;""),Stundenrapport!$G$8:$G$68)</f>
        <v/>
      </c>
      <c r="G12" s="20">
        <f>SUMPRODUCT(--(MONTH(Stundenrapport!$A$8:$A$68)=8),--(Stundenrapport!$A$8:$A$68&lt;&gt;""),Stundenrapport!$I$8:$I$68)</f>
        <v/>
      </c>
    </row>
    <row r="13">
      <c r="A13" s="18" t="n">
        <v>9</v>
      </c>
      <c r="B13" s="19">
        <f>SUMIF(Stundenrapport!$J$8:$J$68,A13,Stundenrapport!$G$8:$G$68)</f>
        <v/>
      </c>
      <c r="C13" s="20">
        <f>SUMIF(Stundenrapport!$J$8:$J$68,A13,Stundenrapport!$I$8:$I$68)</f>
        <v/>
      </c>
      <c r="E13" s="21" t="inlineStr">
        <is>
          <t>September</t>
        </is>
      </c>
      <c r="F13" s="19">
        <f>SUMPRODUCT(--(MONTH(Stundenrapport!$A$8:$A$68)=9),--(Stundenrapport!$A$8:$A$68&lt;&gt;""),Stundenrapport!$G$8:$G$68)</f>
        <v/>
      </c>
      <c r="G13" s="20">
        <f>SUMPRODUCT(--(MONTH(Stundenrapport!$A$8:$A$68)=9),--(Stundenrapport!$A$8:$A$68&lt;&gt;""),Stundenrapport!$I$8:$I$68)</f>
        <v/>
      </c>
    </row>
    <row r="14">
      <c r="A14" s="18" t="n">
        <v>10</v>
      </c>
      <c r="B14" s="19">
        <f>SUMIF(Stundenrapport!$J$8:$J$68,A14,Stundenrapport!$G$8:$G$68)</f>
        <v/>
      </c>
      <c r="C14" s="20">
        <f>SUMIF(Stundenrapport!$J$8:$J$68,A14,Stundenrapport!$I$8:$I$68)</f>
        <v/>
      </c>
      <c r="E14" s="21" t="inlineStr">
        <is>
          <t>Oktober</t>
        </is>
      </c>
      <c r="F14" s="19">
        <f>SUMPRODUCT(--(MONTH(Stundenrapport!$A$8:$A$68)=10),--(Stundenrapport!$A$8:$A$68&lt;&gt;""),Stundenrapport!$G$8:$G$68)</f>
        <v/>
      </c>
      <c r="G14" s="20">
        <f>SUMPRODUCT(--(MONTH(Stundenrapport!$A$8:$A$68)=10),--(Stundenrapport!$A$8:$A$68&lt;&gt;""),Stundenrapport!$I$8:$I$68)</f>
        <v/>
      </c>
    </row>
    <row r="15">
      <c r="A15" s="18" t="n">
        <v>11</v>
      </c>
      <c r="B15" s="19">
        <f>SUMIF(Stundenrapport!$J$8:$J$68,A15,Stundenrapport!$G$8:$G$68)</f>
        <v/>
      </c>
      <c r="C15" s="20">
        <f>SUMIF(Stundenrapport!$J$8:$J$68,A15,Stundenrapport!$I$8:$I$68)</f>
        <v/>
      </c>
      <c r="E15" s="21" t="inlineStr">
        <is>
          <t>November</t>
        </is>
      </c>
      <c r="F15" s="19">
        <f>SUMPRODUCT(--(MONTH(Stundenrapport!$A$8:$A$68)=11),--(Stundenrapport!$A$8:$A$68&lt;&gt;""),Stundenrapport!$G$8:$G$68)</f>
        <v/>
      </c>
      <c r="G15" s="20">
        <f>SUMPRODUCT(--(MONTH(Stundenrapport!$A$8:$A$68)=11),--(Stundenrapport!$A$8:$A$68&lt;&gt;""),Stundenrapport!$I$8:$I$68)</f>
        <v/>
      </c>
    </row>
    <row r="16">
      <c r="A16" s="18" t="n">
        <v>12</v>
      </c>
      <c r="B16" s="19">
        <f>SUMIF(Stundenrapport!$J$8:$J$68,A16,Stundenrapport!$G$8:$G$68)</f>
        <v/>
      </c>
      <c r="C16" s="20">
        <f>SUMIF(Stundenrapport!$J$8:$J$68,A16,Stundenrapport!$I$8:$I$68)</f>
        <v/>
      </c>
      <c r="E16" s="21" t="inlineStr">
        <is>
          <t>Dezember</t>
        </is>
      </c>
      <c r="F16" s="19">
        <f>SUMPRODUCT(--(MONTH(Stundenrapport!$A$8:$A$68)=12),--(Stundenrapport!$A$8:$A$68&lt;&gt;""),Stundenrapport!$G$8:$G$68)</f>
        <v/>
      </c>
      <c r="G16" s="20">
        <f>SUMPRODUCT(--(MONTH(Stundenrapport!$A$8:$A$68)=12),--(Stundenrapport!$A$8:$A$68&lt;&gt;""),Stundenrapport!$I$8:$I$68)</f>
        <v/>
      </c>
    </row>
    <row r="17">
      <c r="A17" s="18" t="n">
        <v>13</v>
      </c>
      <c r="B17" s="19">
        <f>SUMIF(Stundenrapport!$J$8:$J$68,A17,Stundenrapport!$G$8:$G$68)</f>
        <v/>
      </c>
      <c r="C17" s="20">
        <f>SUMIF(Stundenrapport!$J$8:$J$68,A17,Stundenrapport!$I$8:$I$68)</f>
        <v/>
      </c>
      <c r="E17" s="22" t="inlineStr">
        <is>
          <t>Total</t>
        </is>
      </c>
      <c r="F17" s="11">
        <f>SUM(F5:F16)</f>
        <v/>
      </c>
      <c r="G17" s="16">
        <f>SUM(G5:G16)</f>
        <v/>
      </c>
    </row>
    <row r="18">
      <c r="A18" s="18" t="n">
        <v>14</v>
      </c>
      <c r="B18" s="19">
        <f>SUMIF(Stundenrapport!$J$8:$J$68,A18,Stundenrapport!$G$8:$G$68)</f>
        <v/>
      </c>
      <c r="C18" s="20">
        <f>SUMIF(Stundenrapport!$J$8:$J$68,A18,Stundenrapport!$I$8:$I$68)</f>
        <v/>
      </c>
    </row>
    <row r="19">
      <c r="A19" s="18" t="n">
        <v>15</v>
      </c>
      <c r="B19" s="19">
        <f>SUMIF(Stundenrapport!$J$8:$J$68,A19,Stundenrapport!$G$8:$G$68)</f>
        <v/>
      </c>
      <c r="C19" s="20">
        <f>SUMIF(Stundenrapport!$J$8:$J$68,A19,Stundenrapport!$I$8:$I$68)</f>
        <v/>
      </c>
    </row>
    <row r="20">
      <c r="A20" s="18" t="n">
        <v>16</v>
      </c>
      <c r="B20" s="19">
        <f>SUMIF(Stundenrapport!$J$8:$J$68,A20,Stundenrapport!$G$8:$G$68)</f>
        <v/>
      </c>
      <c r="C20" s="20">
        <f>SUMIF(Stundenrapport!$J$8:$J$68,A20,Stundenrapport!$I$8:$I$68)</f>
        <v/>
      </c>
    </row>
    <row r="21">
      <c r="A21" s="18" t="n">
        <v>17</v>
      </c>
      <c r="B21" s="19">
        <f>SUMIF(Stundenrapport!$J$8:$J$68,A21,Stundenrapport!$G$8:$G$68)</f>
        <v/>
      </c>
      <c r="C21" s="20">
        <f>SUMIF(Stundenrapport!$J$8:$J$68,A21,Stundenrapport!$I$8:$I$68)</f>
        <v/>
      </c>
    </row>
    <row r="22">
      <c r="A22" s="18" t="n">
        <v>18</v>
      </c>
      <c r="B22" s="19">
        <f>SUMIF(Stundenrapport!$J$8:$J$68,A22,Stundenrapport!$G$8:$G$68)</f>
        <v/>
      </c>
      <c r="C22" s="20">
        <f>SUMIF(Stundenrapport!$J$8:$J$68,A22,Stundenrapport!$I$8:$I$68)</f>
        <v/>
      </c>
    </row>
    <row r="23">
      <c r="A23" s="18" t="n">
        <v>19</v>
      </c>
      <c r="B23" s="19">
        <f>SUMIF(Stundenrapport!$J$8:$J$68,A23,Stundenrapport!$G$8:$G$68)</f>
        <v/>
      </c>
      <c r="C23" s="20">
        <f>SUMIF(Stundenrapport!$J$8:$J$68,A23,Stundenrapport!$I$8:$I$68)</f>
        <v/>
      </c>
    </row>
    <row r="24">
      <c r="A24" s="18" t="n">
        <v>20</v>
      </c>
      <c r="B24" s="19">
        <f>SUMIF(Stundenrapport!$J$8:$J$68,A24,Stundenrapport!$G$8:$G$68)</f>
        <v/>
      </c>
      <c r="C24" s="20">
        <f>SUMIF(Stundenrapport!$J$8:$J$68,A24,Stundenrapport!$I$8:$I$68)</f>
        <v/>
      </c>
    </row>
    <row r="25">
      <c r="A25" s="18" t="n">
        <v>21</v>
      </c>
      <c r="B25" s="19">
        <f>SUMIF(Stundenrapport!$J$8:$J$68,A25,Stundenrapport!$G$8:$G$68)</f>
        <v/>
      </c>
      <c r="C25" s="20">
        <f>SUMIF(Stundenrapport!$J$8:$J$68,A25,Stundenrapport!$I$8:$I$68)</f>
        <v/>
      </c>
    </row>
    <row r="26">
      <c r="A26" s="18" t="n">
        <v>22</v>
      </c>
      <c r="B26" s="19">
        <f>SUMIF(Stundenrapport!$J$8:$J$68,A26,Stundenrapport!$G$8:$G$68)</f>
        <v/>
      </c>
      <c r="C26" s="20">
        <f>SUMIF(Stundenrapport!$J$8:$J$68,A26,Stundenrapport!$I$8:$I$68)</f>
        <v/>
      </c>
    </row>
    <row r="27">
      <c r="A27" s="18" t="n">
        <v>23</v>
      </c>
      <c r="B27" s="19">
        <f>SUMIF(Stundenrapport!$J$8:$J$68,A27,Stundenrapport!$G$8:$G$68)</f>
        <v/>
      </c>
      <c r="C27" s="20">
        <f>SUMIF(Stundenrapport!$J$8:$J$68,A27,Stundenrapport!$I$8:$I$68)</f>
        <v/>
      </c>
    </row>
    <row r="28">
      <c r="A28" s="18" t="n">
        <v>24</v>
      </c>
      <c r="B28" s="19">
        <f>SUMIF(Stundenrapport!$J$8:$J$68,A28,Stundenrapport!$G$8:$G$68)</f>
        <v/>
      </c>
      <c r="C28" s="20">
        <f>SUMIF(Stundenrapport!$J$8:$J$68,A28,Stundenrapport!$I$8:$I$68)</f>
        <v/>
      </c>
    </row>
    <row r="29">
      <c r="A29" s="18" t="n">
        <v>25</v>
      </c>
      <c r="B29" s="19">
        <f>SUMIF(Stundenrapport!$J$8:$J$68,A29,Stundenrapport!$G$8:$G$68)</f>
        <v/>
      </c>
      <c r="C29" s="20">
        <f>SUMIF(Stundenrapport!$J$8:$J$68,A29,Stundenrapport!$I$8:$I$68)</f>
        <v/>
      </c>
    </row>
    <row r="30">
      <c r="A30" s="18" t="n">
        <v>26</v>
      </c>
      <c r="B30" s="19">
        <f>SUMIF(Stundenrapport!$J$8:$J$68,A30,Stundenrapport!$G$8:$G$68)</f>
        <v/>
      </c>
      <c r="C30" s="20">
        <f>SUMIF(Stundenrapport!$J$8:$J$68,A30,Stundenrapport!$I$8:$I$68)</f>
        <v/>
      </c>
    </row>
    <row r="31">
      <c r="A31" s="18" t="n">
        <v>27</v>
      </c>
      <c r="B31" s="19">
        <f>SUMIF(Stundenrapport!$J$8:$J$68,A31,Stundenrapport!$G$8:$G$68)</f>
        <v/>
      </c>
      <c r="C31" s="20">
        <f>SUMIF(Stundenrapport!$J$8:$J$68,A31,Stundenrapport!$I$8:$I$68)</f>
        <v/>
      </c>
    </row>
    <row r="32">
      <c r="A32" s="18" t="n">
        <v>28</v>
      </c>
      <c r="B32" s="19">
        <f>SUMIF(Stundenrapport!$J$8:$J$68,A32,Stundenrapport!$G$8:$G$68)</f>
        <v/>
      </c>
      <c r="C32" s="20">
        <f>SUMIF(Stundenrapport!$J$8:$J$68,A32,Stundenrapport!$I$8:$I$68)</f>
        <v/>
      </c>
    </row>
    <row r="33">
      <c r="A33" s="18" t="n">
        <v>29</v>
      </c>
      <c r="B33" s="19">
        <f>SUMIF(Stundenrapport!$J$8:$J$68,A33,Stundenrapport!$G$8:$G$68)</f>
        <v/>
      </c>
      <c r="C33" s="20">
        <f>SUMIF(Stundenrapport!$J$8:$J$68,A33,Stundenrapport!$I$8:$I$68)</f>
        <v/>
      </c>
    </row>
    <row r="34">
      <c r="A34" s="18" t="n">
        <v>30</v>
      </c>
      <c r="B34" s="19">
        <f>SUMIF(Stundenrapport!$J$8:$J$68,A34,Stundenrapport!$G$8:$G$68)</f>
        <v/>
      </c>
      <c r="C34" s="20">
        <f>SUMIF(Stundenrapport!$J$8:$J$68,A34,Stundenrapport!$I$8:$I$68)</f>
        <v/>
      </c>
    </row>
    <row r="35">
      <c r="A35" s="18" t="n">
        <v>31</v>
      </c>
      <c r="B35" s="19">
        <f>SUMIF(Stundenrapport!$J$8:$J$68,A35,Stundenrapport!$G$8:$G$68)</f>
        <v/>
      </c>
      <c r="C35" s="20">
        <f>SUMIF(Stundenrapport!$J$8:$J$68,A35,Stundenrapport!$I$8:$I$68)</f>
        <v/>
      </c>
    </row>
    <row r="36">
      <c r="A36" s="18" t="n">
        <v>32</v>
      </c>
      <c r="B36" s="19">
        <f>SUMIF(Stundenrapport!$J$8:$J$68,A36,Stundenrapport!$G$8:$G$68)</f>
        <v/>
      </c>
      <c r="C36" s="20">
        <f>SUMIF(Stundenrapport!$J$8:$J$68,A36,Stundenrapport!$I$8:$I$68)</f>
        <v/>
      </c>
    </row>
    <row r="37">
      <c r="A37" s="18" t="n">
        <v>33</v>
      </c>
      <c r="B37" s="19">
        <f>SUMIF(Stundenrapport!$J$8:$J$68,A37,Stundenrapport!$G$8:$G$68)</f>
        <v/>
      </c>
      <c r="C37" s="20">
        <f>SUMIF(Stundenrapport!$J$8:$J$68,A37,Stundenrapport!$I$8:$I$68)</f>
        <v/>
      </c>
    </row>
    <row r="38">
      <c r="A38" s="18" t="n">
        <v>34</v>
      </c>
      <c r="B38" s="19">
        <f>SUMIF(Stundenrapport!$J$8:$J$68,A38,Stundenrapport!$G$8:$G$68)</f>
        <v/>
      </c>
      <c r="C38" s="20">
        <f>SUMIF(Stundenrapport!$J$8:$J$68,A38,Stundenrapport!$I$8:$I$68)</f>
        <v/>
      </c>
    </row>
    <row r="39">
      <c r="A39" s="18" t="n">
        <v>35</v>
      </c>
      <c r="B39" s="19">
        <f>SUMIF(Stundenrapport!$J$8:$J$68,A39,Stundenrapport!$G$8:$G$68)</f>
        <v/>
      </c>
      <c r="C39" s="20">
        <f>SUMIF(Stundenrapport!$J$8:$J$68,A39,Stundenrapport!$I$8:$I$68)</f>
        <v/>
      </c>
    </row>
    <row r="40">
      <c r="A40" s="18" t="n">
        <v>36</v>
      </c>
      <c r="B40" s="19">
        <f>SUMIF(Stundenrapport!$J$8:$J$68,A40,Stundenrapport!$G$8:$G$68)</f>
        <v/>
      </c>
      <c r="C40" s="20">
        <f>SUMIF(Stundenrapport!$J$8:$J$68,A40,Stundenrapport!$I$8:$I$68)</f>
        <v/>
      </c>
    </row>
    <row r="41">
      <c r="A41" s="18" t="n">
        <v>37</v>
      </c>
      <c r="B41" s="19">
        <f>SUMIF(Stundenrapport!$J$8:$J$68,A41,Stundenrapport!$G$8:$G$68)</f>
        <v/>
      </c>
      <c r="C41" s="20">
        <f>SUMIF(Stundenrapport!$J$8:$J$68,A41,Stundenrapport!$I$8:$I$68)</f>
        <v/>
      </c>
    </row>
    <row r="42">
      <c r="A42" s="18" t="n">
        <v>38</v>
      </c>
      <c r="B42" s="19">
        <f>SUMIF(Stundenrapport!$J$8:$J$68,A42,Stundenrapport!$G$8:$G$68)</f>
        <v/>
      </c>
      <c r="C42" s="20">
        <f>SUMIF(Stundenrapport!$J$8:$J$68,A42,Stundenrapport!$I$8:$I$68)</f>
        <v/>
      </c>
    </row>
    <row r="43">
      <c r="A43" s="18" t="n">
        <v>39</v>
      </c>
      <c r="B43" s="19">
        <f>SUMIF(Stundenrapport!$J$8:$J$68,A43,Stundenrapport!$G$8:$G$68)</f>
        <v/>
      </c>
      <c r="C43" s="20">
        <f>SUMIF(Stundenrapport!$J$8:$J$68,A43,Stundenrapport!$I$8:$I$68)</f>
        <v/>
      </c>
    </row>
    <row r="44">
      <c r="A44" s="18" t="n">
        <v>40</v>
      </c>
      <c r="B44" s="19">
        <f>SUMIF(Stundenrapport!$J$8:$J$68,A44,Stundenrapport!$G$8:$G$68)</f>
        <v/>
      </c>
      <c r="C44" s="20">
        <f>SUMIF(Stundenrapport!$J$8:$J$68,A44,Stundenrapport!$I$8:$I$68)</f>
        <v/>
      </c>
    </row>
    <row r="45">
      <c r="A45" s="18" t="n">
        <v>41</v>
      </c>
      <c r="B45" s="19">
        <f>SUMIF(Stundenrapport!$J$8:$J$68,A45,Stundenrapport!$G$8:$G$68)</f>
        <v/>
      </c>
      <c r="C45" s="20">
        <f>SUMIF(Stundenrapport!$J$8:$J$68,A45,Stundenrapport!$I$8:$I$68)</f>
        <v/>
      </c>
    </row>
    <row r="46">
      <c r="A46" s="18" t="n">
        <v>42</v>
      </c>
      <c r="B46" s="19">
        <f>SUMIF(Stundenrapport!$J$8:$J$68,A46,Stundenrapport!$G$8:$G$68)</f>
        <v/>
      </c>
      <c r="C46" s="20">
        <f>SUMIF(Stundenrapport!$J$8:$J$68,A46,Stundenrapport!$I$8:$I$68)</f>
        <v/>
      </c>
    </row>
    <row r="47">
      <c r="A47" s="18" t="n">
        <v>43</v>
      </c>
      <c r="B47" s="19">
        <f>SUMIF(Stundenrapport!$J$8:$J$68,A47,Stundenrapport!$G$8:$G$68)</f>
        <v/>
      </c>
      <c r="C47" s="20">
        <f>SUMIF(Stundenrapport!$J$8:$J$68,A47,Stundenrapport!$I$8:$I$68)</f>
        <v/>
      </c>
    </row>
    <row r="48">
      <c r="A48" s="18" t="n">
        <v>44</v>
      </c>
      <c r="B48" s="19">
        <f>SUMIF(Stundenrapport!$J$8:$J$68,A48,Stundenrapport!$G$8:$G$68)</f>
        <v/>
      </c>
      <c r="C48" s="20">
        <f>SUMIF(Stundenrapport!$J$8:$J$68,A48,Stundenrapport!$I$8:$I$68)</f>
        <v/>
      </c>
    </row>
    <row r="49">
      <c r="A49" s="18" t="n">
        <v>45</v>
      </c>
      <c r="B49" s="19">
        <f>SUMIF(Stundenrapport!$J$8:$J$68,A49,Stundenrapport!$G$8:$G$68)</f>
        <v/>
      </c>
      <c r="C49" s="20">
        <f>SUMIF(Stundenrapport!$J$8:$J$68,A49,Stundenrapport!$I$8:$I$68)</f>
        <v/>
      </c>
    </row>
    <row r="50">
      <c r="A50" s="18" t="n">
        <v>46</v>
      </c>
      <c r="B50" s="19">
        <f>SUMIF(Stundenrapport!$J$8:$J$68,A50,Stundenrapport!$G$8:$G$68)</f>
        <v/>
      </c>
      <c r="C50" s="20">
        <f>SUMIF(Stundenrapport!$J$8:$J$68,A50,Stundenrapport!$I$8:$I$68)</f>
        <v/>
      </c>
    </row>
    <row r="51">
      <c r="A51" s="18" t="n">
        <v>47</v>
      </c>
      <c r="B51" s="19">
        <f>SUMIF(Stundenrapport!$J$8:$J$68,A51,Stundenrapport!$G$8:$G$68)</f>
        <v/>
      </c>
      <c r="C51" s="20">
        <f>SUMIF(Stundenrapport!$J$8:$J$68,A51,Stundenrapport!$I$8:$I$68)</f>
        <v/>
      </c>
    </row>
    <row r="52">
      <c r="A52" s="18" t="n">
        <v>48</v>
      </c>
      <c r="B52" s="19">
        <f>SUMIF(Stundenrapport!$J$8:$J$68,A52,Stundenrapport!$G$8:$G$68)</f>
        <v/>
      </c>
      <c r="C52" s="20">
        <f>SUMIF(Stundenrapport!$J$8:$J$68,A52,Stundenrapport!$I$8:$I$68)</f>
        <v/>
      </c>
    </row>
    <row r="53">
      <c r="A53" s="18" t="n">
        <v>49</v>
      </c>
      <c r="B53" s="19">
        <f>SUMIF(Stundenrapport!$J$8:$J$68,A53,Stundenrapport!$G$8:$G$68)</f>
        <v/>
      </c>
      <c r="C53" s="20">
        <f>SUMIF(Stundenrapport!$J$8:$J$68,A53,Stundenrapport!$I$8:$I$68)</f>
        <v/>
      </c>
    </row>
    <row r="54">
      <c r="A54" s="18" t="n">
        <v>50</v>
      </c>
      <c r="B54" s="19">
        <f>SUMIF(Stundenrapport!$J$8:$J$68,A54,Stundenrapport!$G$8:$G$68)</f>
        <v/>
      </c>
      <c r="C54" s="20">
        <f>SUMIF(Stundenrapport!$J$8:$J$68,A54,Stundenrapport!$I$8:$I$68)</f>
        <v/>
      </c>
    </row>
    <row r="55">
      <c r="A55" s="18" t="n">
        <v>51</v>
      </c>
      <c r="B55" s="19">
        <f>SUMIF(Stundenrapport!$J$8:$J$68,A55,Stundenrapport!$G$8:$G$68)</f>
        <v/>
      </c>
      <c r="C55" s="20">
        <f>SUMIF(Stundenrapport!$J$8:$J$68,A55,Stundenrapport!$I$8:$I$68)</f>
        <v/>
      </c>
    </row>
    <row r="56">
      <c r="A56" s="18" t="n">
        <v>52</v>
      </c>
      <c r="B56" s="19">
        <f>SUMIF(Stundenrapport!$J$8:$J$68,A56,Stundenrapport!$G$8:$G$68)</f>
        <v/>
      </c>
      <c r="C56" s="20">
        <f>SUMIF(Stundenrapport!$J$8:$J$68,A56,Stundenrapport!$I$8:$I$68)</f>
        <v/>
      </c>
    </row>
    <row r="57">
      <c r="A57" s="18" t="n">
        <v>53</v>
      </c>
      <c r="B57" s="19">
        <f>SUMIF(Stundenrapport!$J$8:$J$68,A57,Stundenrapport!$G$8:$G$68)</f>
        <v/>
      </c>
      <c r="C57" s="20">
        <f>SUMIF(Stundenrapport!$J$8:$J$68,A57,Stundenrapport!$I$8:$I$68)</f>
        <v/>
      </c>
    </row>
    <row r="58">
      <c r="A58" s="22" t="inlineStr">
        <is>
          <t>Total</t>
        </is>
      </c>
      <c r="B58" s="11">
        <f>SUM(B5:B57)</f>
        <v/>
      </c>
      <c r="C58" s="16">
        <f>SUM(C5:C57)</f>
        <v/>
      </c>
    </row>
  </sheetData>
  <pageMargins left="0.6" right="0.6" top="0.7" bottom="0.7" header="0.5" footer="0.5"/>
  <pageSetup orientation="portrait" paperSize="9" fitToHeight="0" fitToWidth="1"/>
  <headerFooter>
    <oddHeader/>
    <oddFooter>&amp;C&amp;8 Vorlage erstellt mit Magic Heidi · magicheidi.ch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workbookViewId="0">
      <selection activeCell="A1" sqref="A1"/>
    </sheetView>
  </sheetViews>
  <sheetFormatPr baseColWidth="8" defaultRowHeight="15"/>
  <cols>
    <col width="19" customWidth="1" min="1" max="1"/>
    <col width="12" customWidth="1" min="2" max="2"/>
    <col width="14" customWidth="1" min="3" max="3"/>
    <col width="14" customWidth="1" min="4" max="4"/>
    <col width="16" customWidth="1" min="5" max="5"/>
    <col width="16" customWidth="1" min="6" max="6"/>
  </cols>
  <sheetData>
    <row r="1">
      <c r="A1" s="1" t="inlineStr">
        <is>
          <t>ARBEITSRAPPORT</t>
        </is>
      </c>
      <c r="E1" s="2" t="inlineStr">
        <is>
          <t>Rapport-Nr.</t>
        </is>
      </c>
      <c r="F1" s="3" t="inlineStr">
        <is>
          <t>AR-2026-001</t>
        </is>
      </c>
    </row>
    <row r="2">
      <c r="A2" s="2" t="inlineStr">
        <is>
          <t>Firma (Ausführende)</t>
        </is>
      </c>
      <c r="B2" s="3" t="n"/>
      <c r="E2" s="2" t="inlineStr">
        <is>
          <t>Datum</t>
        </is>
      </c>
      <c r="F2" s="23" t="n"/>
    </row>
    <row r="3">
      <c r="A3" s="2" t="inlineStr">
        <is>
          <t>Kunde</t>
        </is>
      </c>
      <c r="B3" s="3" t="n"/>
    </row>
    <row r="4">
      <c r="A4" s="2" t="inlineStr">
        <is>
          <t>Einsatzort</t>
        </is>
      </c>
      <c r="B4" s="3" t="n"/>
    </row>
    <row r="5">
      <c r="A5" s="2" t="inlineStr">
        <is>
          <t>Auftrag / Bezug</t>
        </is>
      </c>
      <c r="B5" s="3" t="n"/>
    </row>
    <row r="6">
      <c r="A6" s="2" t="inlineStr">
        <is>
          <t>Mitarbeiter/in</t>
        </is>
      </c>
      <c r="B6" s="3" t="n"/>
    </row>
    <row r="8">
      <c r="A8" s="24" t="inlineStr">
        <is>
          <t>ARBEITSZEIT</t>
        </is>
      </c>
    </row>
    <row r="9">
      <c r="A9" s="6" t="inlineStr">
        <is>
          <t>Von</t>
        </is>
      </c>
      <c r="B9" s="6" t="inlineStr">
        <is>
          <t>Bis</t>
        </is>
      </c>
      <c r="C9" s="6" t="inlineStr">
        <is>
          <t>Pause (Std.)</t>
        </is>
      </c>
      <c r="D9" s="6" t="inlineStr">
        <is>
          <t>Stunden</t>
        </is>
      </c>
      <c r="E9" s="6" t="inlineStr">
        <is>
          <t>Stundensatz CHF</t>
        </is>
      </c>
      <c r="F9" s="6" t="inlineStr">
        <is>
          <t>Total CHF</t>
        </is>
      </c>
    </row>
    <row r="10">
      <c r="A10" s="9" t="n"/>
      <c r="B10" s="9" t="n"/>
      <c r="C10" s="10" t="n"/>
      <c r="D10" s="25">
        <f>IF(OR(A10="",B10=""),"",ROUND(((B10-A10)+(B10&lt;A10))*24-N(C10),2))</f>
        <v/>
      </c>
      <c r="E10" s="12" t="n"/>
      <c r="F10" s="13">
        <f>IF(D10="","",ROUND(D10*N(E10),2))</f>
        <v/>
      </c>
    </row>
    <row r="11">
      <c r="A11" s="9" t="n"/>
      <c r="B11" s="9" t="n"/>
      <c r="C11" s="10" t="n"/>
      <c r="D11" s="25">
        <f>IF(OR(A11="",B11=""),"",ROUND(((B11-A11)+(B11&lt;A11))*24-N(C11),2))</f>
        <v/>
      </c>
      <c r="E11" s="12" t="n"/>
      <c r="F11" s="13">
        <f>IF(D11="","",ROUND(D11*N(E11),2))</f>
        <v/>
      </c>
    </row>
    <row r="12">
      <c r="A12" s="9" t="n"/>
      <c r="B12" s="9" t="n"/>
      <c r="C12" s="10" t="n"/>
      <c r="D12" s="25">
        <f>IF(OR(A12="",B12=""),"",ROUND(((B12-A12)+(B12&lt;A12))*24-N(C12),2))</f>
        <v/>
      </c>
      <c r="E12" s="12" t="n"/>
      <c r="F12" s="13">
        <f>IF(D12="","",ROUND(D12*N(E12),2))</f>
        <v/>
      </c>
    </row>
    <row r="13">
      <c r="A13" s="9" t="n"/>
      <c r="B13" s="9" t="n"/>
      <c r="C13" s="10" t="n"/>
      <c r="D13" s="25">
        <f>IF(OR(A13="",B13=""),"",ROUND(((B13-A13)+(B13&lt;A13))*24-N(C13),2))</f>
        <v/>
      </c>
      <c r="E13" s="12" t="n"/>
      <c r="F13" s="13">
        <f>IF(D13="","",ROUND(D13*N(E13),2))</f>
        <v/>
      </c>
    </row>
    <row r="14">
      <c r="C14" s="15" t="inlineStr">
        <is>
          <t>Total Arbeit</t>
        </is>
      </c>
      <c r="D14" s="11">
        <f>SUM(D10:D13)</f>
        <v/>
      </c>
      <c r="F14" s="16">
        <f>SUM(F10:F13)</f>
        <v/>
      </c>
    </row>
    <row r="16">
      <c r="A16" s="24" t="inlineStr">
        <is>
          <t>AUSGEFÜHRTE ARBEITEN</t>
        </is>
      </c>
    </row>
    <row r="17" ht="16" customHeight="1">
      <c r="A17" s="26" t="inlineStr">
        <is>
          <t>[Was wurde gemacht? Besondere Vorkommnisse, offene Punkte, Folgearbeiten]</t>
        </is>
      </c>
    </row>
    <row r="18" ht="16" customHeight="1"/>
    <row r="19" ht="16" customHeight="1"/>
    <row r="20" ht="16" customHeight="1"/>
    <row r="21" ht="16" customHeight="1"/>
    <row r="23">
      <c r="A23" s="24" t="inlineStr">
        <is>
          <t>MATERIAL / ZUSATZPOSITIONEN</t>
        </is>
      </c>
    </row>
    <row r="24">
      <c r="A24" s="6" t="inlineStr">
        <is>
          <t>Menge</t>
        </is>
      </c>
      <c r="B24" s="6" t="inlineStr">
        <is>
          <t>Einheit</t>
        </is>
      </c>
      <c r="C24" s="6" t="inlineStr">
        <is>
          <t>Bezeichnung</t>
        </is>
      </c>
      <c r="D24" s="27" t="n"/>
      <c r="E24" s="6" t="inlineStr">
        <is>
          <t>Preis CHF</t>
        </is>
      </c>
      <c r="F24" s="6" t="inlineStr">
        <is>
          <t>Total CHF</t>
        </is>
      </c>
    </row>
    <row r="25">
      <c r="A25" s="28" t="n"/>
      <c r="B25" s="8" t="n"/>
      <c r="C25" s="8" t="n"/>
      <c r="D25" s="8" t="n"/>
      <c r="E25" s="12" t="n"/>
      <c r="F25" s="13">
        <f>IF(OR(A25="",E25=""),"",ROUND(A25*E25,2))</f>
        <v/>
      </c>
    </row>
    <row r="26">
      <c r="A26" s="28" t="n"/>
      <c r="B26" s="8" t="n"/>
      <c r="C26" s="8" t="n"/>
      <c r="D26" s="8" t="n"/>
      <c r="E26" s="12" t="n"/>
      <c r="F26" s="13">
        <f>IF(OR(A26="",E26=""),"",ROUND(A26*E26,2))</f>
        <v/>
      </c>
    </row>
    <row r="27">
      <c r="A27" s="28" t="n"/>
      <c r="B27" s="8" t="n"/>
      <c r="C27" s="8" t="n"/>
      <c r="D27" s="8" t="n"/>
      <c r="E27" s="12" t="n"/>
      <c r="F27" s="13">
        <f>IF(OR(A27="",E27=""),"",ROUND(A27*E27,2))</f>
        <v/>
      </c>
    </row>
    <row r="28">
      <c r="A28" s="28" t="n"/>
      <c r="B28" s="8" t="n"/>
      <c r="C28" s="8" t="n"/>
      <c r="D28" s="8" t="n"/>
      <c r="E28" s="12" t="n"/>
      <c r="F28" s="13">
        <f>IF(OR(A28="",E28=""),"",ROUND(A28*E28,2))</f>
        <v/>
      </c>
    </row>
    <row r="29">
      <c r="A29" s="28" t="n"/>
      <c r="B29" s="8" t="n"/>
      <c r="C29" s="8" t="n"/>
      <c r="D29" s="8" t="n"/>
      <c r="E29" s="12" t="n"/>
      <c r="F29" s="13">
        <f>IF(OR(A29="",E29=""),"",ROUND(A29*E29,2))</f>
        <v/>
      </c>
    </row>
    <row r="30">
      <c r="E30" s="15" t="inlineStr">
        <is>
          <t>Total Material</t>
        </is>
      </c>
      <c r="F30" s="16">
        <f>SUM(F25:F29)</f>
        <v/>
      </c>
    </row>
    <row r="32">
      <c r="E32" s="15" t="inlineStr">
        <is>
          <t>Total Rapport (exkl. MWST)</t>
        </is>
      </c>
      <c r="F32" s="29">
        <f>F14+F30</f>
        <v/>
      </c>
    </row>
    <row r="33">
      <c r="A33" s="5" t="inlineStr">
        <is>
          <t>Beträge sind Nettobeträge ohne MWST. Die MWST wird auf der Rechnung ausgewiesen.</t>
        </is>
      </c>
    </row>
    <row r="35">
      <c r="A35" s="24" t="inlineStr">
        <is>
          <t>BEMERKUNGEN</t>
        </is>
      </c>
    </row>
    <row r="36" ht="16" customHeight="1">
      <c r="A36" s="30" t="n"/>
    </row>
    <row r="37" ht="16" customHeight="1"/>
    <row r="39">
      <c r="A39" s="24" t="inlineStr">
        <is>
          <t>BESTÄTIGUNG KUNDE</t>
        </is>
      </c>
    </row>
    <row r="40">
      <c r="A40" s="31" t="inlineStr">
        <is>
          <t>Die aufgeführten Arbeiten und Materialien wurden wie beschrieben ausgeführt bzw. geliefert.</t>
        </is>
      </c>
    </row>
    <row r="41" ht="20" customHeight="1">
      <c r="C41" s="15" t="inlineStr">
        <is>
          <t>Name:</t>
        </is>
      </c>
      <c r="D41" s="3" t="n"/>
    </row>
    <row r="42" ht="20" customHeight="1">
      <c r="C42" s="15" t="inlineStr">
        <is>
          <t>Datum:</t>
        </is>
      </c>
      <c r="D42" s="3" t="n"/>
    </row>
    <row r="43" ht="20" customHeight="1">
      <c r="C43" s="15" t="inlineStr">
        <is>
          <t>Unterschrift Kunde:</t>
        </is>
      </c>
      <c r="D43" s="3" t="n"/>
    </row>
    <row r="44" ht="20" customHeight="1">
      <c r="C44" s="15" t="inlineStr">
        <is>
          <t>Unterschrift Mitarbeiter/in:</t>
        </is>
      </c>
      <c r="D44" s="3" t="n"/>
    </row>
  </sheetData>
  <mergeCells count="17">
    <mergeCell ref="D42:F42"/>
    <mergeCell ref="B3:D3"/>
    <mergeCell ref="B5:D5"/>
    <mergeCell ref="C29:D29"/>
    <mergeCell ref="C24:D24"/>
    <mergeCell ref="D41:F41"/>
    <mergeCell ref="C25:D25"/>
    <mergeCell ref="C27:D27"/>
    <mergeCell ref="B4:D4"/>
    <mergeCell ref="A17:F21"/>
    <mergeCell ref="C28:D28"/>
    <mergeCell ref="D44:F44"/>
    <mergeCell ref="D43:F43"/>
    <mergeCell ref="C26:D26"/>
    <mergeCell ref="B6:D6"/>
    <mergeCell ref="A36:F37"/>
    <mergeCell ref="B2:D2"/>
  </mergeCells>
  <pageMargins left="0.6" right="0.6" top="0.7" bottom="0.7" header="0.5" footer="0.5"/>
  <pageSetup orientation="portrait" paperSize="9" fitToHeight="0" fitToWidth="1"/>
  <headerFooter>
    <oddHeader/>
    <oddFooter>&amp;C&amp;8 Vorlage erstellt mit Magic Heidi · magicheidi.ch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Magic Heidi</dc:creator>
  <dc:title xmlns:dc="http://purl.org/dc/elements/1.1/">Arbeitsrapport &amp; Stundenrapport Vorlage Schweiz</dc:title>
  <dc:subject xmlns:dc="http://purl.org/dc/elements/1.1/">Arbeitsrapport (Einsatzformular) und Stundenrapport / Zeiterfassung mit automatischen Stunden- und Total-Formeln</dc:subject>
  <dcterms:created xmlns:dcterms="http://purl.org/dc/terms/" xmlns:xsi="http://www.w3.org/2001/XMLSchema-instance" xsi:type="dcterms:W3CDTF">2026-09-09T07:38:44Z</dcterms:created>
  <dcterms:modified xmlns:dcterms="http://purl.org/dc/terms/" xmlns:xsi="http://www.w3.org/2001/XMLSchema-instance" xsi:type="dcterms:W3CDTF">2026-09-09T07:38:44Z</dcterms:modified>
</cp:coreProperties>
</file>